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>
    <definedName name="_xlnm.Print_Area" localSheetId="0">'Live Calc'!$A$1:$L$38</definedName>
  </definedNames>
  <calcPr fullCalcOnLoad="1"/>
</workbook>
</file>

<file path=xl/sharedStrings.xml><?xml version="1.0" encoding="utf-8"?>
<sst xmlns="http://schemas.openxmlformats.org/spreadsheetml/2006/main" count="39" uniqueCount="26">
  <si>
    <t>deg</t>
  </si>
  <si>
    <t>Orbits/day</t>
  </si>
  <si>
    <t>Daylight Orbits/Day</t>
  </si>
  <si>
    <t>Satellites for 24 hr coverage</t>
  </si>
  <si>
    <t>Repeat Coverage Orbits</t>
  </si>
  <si>
    <t>Implemented by Anthony Shao, Microcosm. Contact: bookproject@smad.com</t>
  </si>
  <si>
    <t>User Inputs in Orange</t>
  </si>
  <si>
    <t>Figure 10-25. Coverage vs. Latitude for Single Satellites in an RCO and an SSO</t>
  </si>
  <si>
    <t>See text for discussion.</t>
  </si>
  <si>
    <t>Constant and Conversion Factors</t>
  </si>
  <si>
    <t>1 rad</t>
  </si>
  <si>
    <t>Swath Width (deg)</t>
  </si>
  <si>
    <t>Scenario</t>
  </si>
  <si>
    <t>A</t>
  </si>
  <si>
    <t>B</t>
  </si>
  <si>
    <r>
      <t xml:space="preserve">Half Swath Width, 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(deg)</t>
    </r>
  </si>
  <si>
    <t>Φ (deg)</t>
  </si>
  <si>
    <t>RCO Scenario A</t>
  </si>
  <si>
    <t>RCO Scenario B</t>
  </si>
  <si>
    <t>Polar Sun Synchronous Orbits</t>
  </si>
  <si>
    <t>SSO Scenario A</t>
  </si>
  <si>
    <t>SSO Scenario B</t>
  </si>
  <si>
    <t>Inclination (deg)</t>
  </si>
  <si>
    <t>Latitude (deg)</t>
  </si>
  <si>
    <t>Percent  Coverage</t>
  </si>
  <si>
    <t>Version 1. August 4, 2011. copyright, 2011, Microcosm,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</si>
</sst>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8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2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Coverage vs. Latitude for Single Satellites in an RCO and SSO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'Live Calc'!$B$41:$E$41</c:f>
              <c:strCache>
                <c:ptCount val="1"/>
                <c:pt idx="0">
                  <c:v>RCO Scenario 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Calc'!$A$43:$A$133</c:f>
              <c:numCache/>
            </c:numRef>
          </c:xVal>
          <c:yVal>
            <c:numRef>
              <c:f>'Live Calc'!$E$43:$E$133</c:f>
              <c:numCache/>
            </c:numRef>
          </c:yVal>
          <c:smooth val="1"/>
        </c:ser>
        <c:ser>
          <c:idx val="1"/>
          <c:order val="1"/>
          <c:tx>
            <c:strRef>
              <c:f>'Live Calc'!$F$41:$K$41</c:f>
              <c:strCache>
                <c:ptCount val="1"/>
                <c:pt idx="0">
                  <c:v>RCO Scenario 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Calc'!$A$43:$A$133</c:f>
              <c:numCache/>
            </c:numRef>
          </c:xVal>
          <c:yVal>
            <c:numRef>
              <c:f>'Live Calc'!$I$43:$I$133</c:f>
              <c:numCache/>
            </c:numRef>
          </c:yVal>
          <c:smooth val="1"/>
        </c:ser>
        <c:ser>
          <c:idx val="2"/>
          <c:order val="2"/>
          <c:tx>
            <c:strRef>
              <c:f>'Live Calc'!$N$41:$O$41</c:f>
              <c:strCache>
                <c:ptCount val="1"/>
                <c:pt idx="0">
                  <c:v>SSO Scenario 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Calc'!$M$43:$M$133</c:f>
              <c:numCache/>
            </c:numRef>
          </c:xVal>
          <c:yVal>
            <c:numRef>
              <c:f>'Live Calc'!$O$43:$O$133</c:f>
              <c:numCache/>
            </c:numRef>
          </c:yVal>
          <c:smooth val="1"/>
        </c:ser>
        <c:ser>
          <c:idx val="3"/>
          <c:order val="3"/>
          <c:tx>
            <c:strRef>
              <c:f>'Live Calc'!$P$41:$S$41</c:f>
              <c:strCache>
                <c:ptCount val="1"/>
                <c:pt idx="0">
                  <c:v>SSO Scenario 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Calc'!$M$43:$M$133</c:f>
              <c:numCache/>
            </c:numRef>
          </c:xVal>
          <c:yVal>
            <c:numRef>
              <c:f>'Live Calc'!$Q$43:$Q$133</c:f>
              <c:numCache/>
            </c:numRef>
          </c:yVal>
          <c:smooth val="1"/>
        </c:ser>
        <c:axId val="23826371"/>
        <c:axId val="5210244"/>
      </c:scatterChart>
      <c:valAx>
        <c:axId val="23826371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10244"/>
        <c:crosses val="autoZero"/>
        <c:crossBetween val="midCat"/>
        <c:dispUnits/>
        <c:majorUnit val="10"/>
        <c:minorUnit val="5"/>
      </c:valAx>
      <c:valAx>
        <c:axId val="5210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Orbits/day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826371"/>
        <c:crosses val="autoZero"/>
        <c:crossBetween val="midCat"/>
        <c:dispUnits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2200275"/>
        <a:ext cx="76295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view="pageBreakPreview" zoomScale="60" workbookViewId="0" topLeftCell="A1">
      <selection activeCell="J7" sqref="J7"/>
    </sheetView>
  </sheetViews>
  <sheetFormatPr defaultColWidth="9.140625" defaultRowHeight="12.75"/>
  <cols>
    <col min="1" max="1" width="10.140625" style="0" customWidth="1"/>
    <col min="2" max="2" width="10.57421875" style="0" customWidth="1"/>
    <col min="3" max="3" width="10.7109375" style="0" customWidth="1"/>
    <col min="4" max="4" width="9.7109375" style="0" customWidth="1"/>
    <col min="5" max="5" width="10.421875" style="0" customWidth="1"/>
    <col min="6" max="6" width="10.7109375" style="0" customWidth="1"/>
    <col min="7" max="7" width="8.28125" style="0" customWidth="1"/>
    <col min="8" max="9" width="9.8515625" style="0" customWidth="1"/>
    <col min="10" max="10" width="10.00390625" style="0" customWidth="1"/>
    <col min="11" max="11" width="14.140625" style="0" customWidth="1"/>
    <col min="12" max="12" width="4.8515625" style="0" customWidth="1"/>
    <col min="13" max="13" width="8.7109375" style="0" customWidth="1"/>
    <col min="14" max="14" width="9.8515625" style="0" customWidth="1"/>
    <col min="15" max="15" width="10.140625" style="0" customWidth="1"/>
    <col min="16" max="16" width="9.8515625" style="0" customWidth="1"/>
    <col min="17" max="17" width="10.421875" style="0" customWidth="1"/>
    <col min="18" max="18" width="10.8515625" style="0" customWidth="1"/>
    <col min="19" max="19" width="14.28125" style="0" customWidth="1"/>
  </cols>
  <sheetData>
    <row r="1" spans="1:11" ht="12.75">
      <c r="A1" s="28" t="s">
        <v>7</v>
      </c>
      <c r="I1" s="53" t="s">
        <v>9</v>
      </c>
      <c r="J1" s="54"/>
      <c r="K1" s="55"/>
    </row>
    <row r="2" spans="1:11" ht="13.5" thickBot="1">
      <c r="A2" t="s">
        <v>5</v>
      </c>
      <c r="I2" s="30" t="s">
        <v>10</v>
      </c>
      <c r="J2" s="1">
        <f>180/PI()</f>
        <v>57.29577951308232</v>
      </c>
      <c r="K2" s="2" t="s">
        <v>0</v>
      </c>
    </row>
    <row r="3" ht="12.75">
      <c r="A3" t="s">
        <v>25</v>
      </c>
    </row>
    <row r="4" ht="12.75">
      <c r="A4" s="29" t="s">
        <v>8</v>
      </c>
    </row>
    <row r="5" ht="13.5" thickBot="1"/>
    <row r="6" spans="1:2" ht="13.5" thickBot="1">
      <c r="A6" s="51" t="s">
        <v>6</v>
      </c>
      <c r="B6" s="52"/>
    </row>
    <row r="7" ht="13.5" thickBot="1"/>
    <row r="8" spans="1:5" ht="15" customHeight="1">
      <c r="A8" s="56" t="s">
        <v>12</v>
      </c>
      <c r="B8" s="59" t="s">
        <v>11</v>
      </c>
      <c r="C8" s="59" t="s">
        <v>15</v>
      </c>
      <c r="D8" s="62" t="s">
        <v>1</v>
      </c>
      <c r="E8" s="65" t="s">
        <v>1</v>
      </c>
    </row>
    <row r="9" spans="1:5" ht="12.75" customHeight="1">
      <c r="A9" s="57"/>
      <c r="B9" s="60"/>
      <c r="C9" s="60"/>
      <c r="D9" s="63"/>
      <c r="E9" s="66"/>
    </row>
    <row r="10" spans="1:5" ht="13.5" thickBot="1">
      <c r="A10" s="58"/>
      <c r="B10" s="61"/>
      <c r="C10" s="61"/>
      <c r="D10" s="64"/>
      <c r="E10" s="67"/>
    </row>
    <row r="11" spans="1:5" ht="12.75">
      <c r="A11" s="34" t="s">
        <v>13</v>
      </c>
      <c r="B11" s="36">
        <v>8</v>
      </c>
      <c r="C11" s="37">
        <f>B11/2</f>
        <v>4</v>
      </c>
      <c r="D11" s="49">
        <v>16.2</v>
      </c>
      <c r="E11" s="38">
        <f>D11/2</f>
        <v>8.1</v>
      </c>
    </row>
    <row r="12" spans="1:5" ht="13.5" thickBot="1">
      <c r="A12" s="31" t="s">
        <v>14</v>
      </c>
      <c r="B12" s="35">
        <v>12</v>
      </c>
      <c r="C12" s="32">
        <f>B12/2</f>
        <v>6</v>
      </c>
      <c r="D12" s="50">
        <v>15.9</v>
      </c>
      <c r="E12" s="33">
        <f>D12/2</f>
        <v>7.95</v>
      </c>
    </row>
    <row r="39" ht="13.5" thickBot="1"/>
    <row r="40" spans="1:19" ht="13.5" thickBot="1">
      <c r="A40" s="71" t="s">
        <v>4</v>
      </c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27"/>
      <c r="M40" s="71" t="s">
        <v>19</v>
      </c>
      <c r="N40" s="72"/>
      <c r="O40" s="72"/>
      <c r="P40" s="72"/>
      <c r="Q40" s="72"/>
      <c r="R40" s="72"/>
      <c r="S40" s="73"/>
    </row>
    <row r="41" spans="1:19" s="48" customFormat="1" ht="12.75">
      <c r="A41" s="74" t="s">
        <v>23</v>
      </c>
      <c r="B41" s="76" t="s">
        <v>17</v>
      </c>
      <c r="C41" s="59"/>
      <c r="D41" s="59"/>
      <c r="E41" s="77"/>
      <c r="F41" s="76" t="s">
        <v>18</v>
      </c>
      <c r="G41" s="59"/>
      <c r="H41" s="59"/>
      <c r="I41" s="59"/>
      <c r="J41" s="59"/>
      <c r="K41" s="77"/>
      <c r="L41" s="47"/>
      <c r="M41" s="74" t="s">
        <v>23</v>
      </c>
      <c r="N41" s="76" t="s">
        <v>20</v>
      </c>
      <c r="O41" s="77"/>
      <c r="P41" s="68" t="s">
        <v>21</v>
      </c>
      <c r="Q41" s="69"/>
      <c r="R41" s="69"/>
      <c r="S41" s="70"/>
    </row>
    <row r="42" spans="1:19" s="48" customFormat="1" ht="32.25" customHeight="1" thickBot="1">
      <c r="A42" s="75"/>
      <c r="B42" s="44" t="s">
        <v>22</v>
      </c>
      <c r="C42" s="39" t="s">
        <v>16</v>
      </c>
      <c r="D42" s="39" t="s">
        <v>24</v>
      </c>
      <c r="E42" s="45" t="s">
        <v>1</v>
      </c>
      <c r="F42" s="46" t="s">
        <v>22</v>
      </c>
      <c r="G42" s="42" t="s">
        <v>16</v>
      </c>
      <c r="H42" s="39" t="s">
        <v>24</v>
      </c>
      <c r="I42" s="42" t="s">
        <v>1</v>
      </c>
      <c r="J42" s="40" t="s">
        <v>2</v>
      </c>
      <c r="K42" s="41" t="s">
        <v>3</v>
      </c>
      <c r="L42" s="47"/>
      <c r="M42" s="75"/>
      <c r="N42" s="39" t="s">
        <v>24</v>
      </c>
      <c r="O42" s="42" t="s">
        <v>1</v>
      </c>
      <c r="P42" s="39" t="s">
        <v>24</v>
      </c>
      <c r="Q42" s="42" t="s">
        <v>1</v>
      </c>
      <c r="R42" s="42" t="s">
        <v>2</v>
      </c>
      <c r="S42" s="43" t="s">
        <v>3</v>
      </c>
    </row>
    <row r="43" spans="1:19" ht="12.75">
      <c r="A43" s="15">
        <v>0</v>
      </c>
      <c r="B43" s="18">
        <f aca="true" t="shared" si="0" ref="B43:B74">A43+$C$11</f>
        <v>4</v>
      </c>
      <c r="C43" s="6">
        <f aca="true" t="shared" si="1" ref="C43:C74">IF(B43&gt;90,180,$J$2*ACOS((-SIN($C$11/$J$2)+COS($B43/$J$2)*SIN($A43/$J$2))/(SIN($B43/$J$2)*COS($A43/$J$2))))</f>
        <v>180</v>
      </c>
      <c r="D43" s="5">
        <f>C43/180</f>
        <v>1</v>
      </c>
      <c r="E43" s="12">
        <f aca="true" t="shared" si="2" ref="E43:E74">D43*$D$11</f>
        <v>16.2</v>
      </c>
      <c r="F43" s="18">
        <f aca="true" t="shared" si="3" ref="F43:F74">A43+$C$12</f>
        <v>6</v>
      </c>
      <c r="G43" s="6">
        <f aca="true" t="shared" si="4" ref="G43:G74">IF(F43&gt;90,180,$J$2*ACOS((-SIN($C$12/$J$2)+COS($F43/$J$2)*SIN($A43/$J$2))/(SIN($F43/$J$2)*COS($A43/$J$2))))</f>
        <v>180</v>
      </c>
      <c r="H43" s="5">
        <f>G43/180</f>
        <v>1</v>
      </c>
      <c r="I43" s="6">
        <f aca="true" t="shared" si="5" ref="I43:I74">H43*$D$12</f>
        <v>15.9</v>
      </c>
      <c r="J43" s="6">
        <f aca="true" t="shared" si="6" ref="J43:J74">IF(I43&lt;$E$12,I43,$E$12)</f>
        <v>7.95</v>
      </c>
      <c r="K43" s="12">
        <f aca="true" t="shared" si="7" ref="K43:K74">$D$12/I43</f>
        <v>1</v>
      </c>
      <c r="M43" s="15">
        <v>0</v>
      </c>
      <c r="N43" s="24">
        <f aca="true" t="shared" si="8" ref="N43:N74">2*$J$2*ATAN(TAN($C$11/$J$2)/COS(M43/$J$2))/180</f>
        <v>0.044444444444444446</v>
      </c>
      <c r="O43" s="12">
        <f aca="true" t="shared" si="9" ref="O43:O74">N43*$D$11</f>
        <v>0.72</v>
      </c>
      <c r="P43" s="21">
        <f aca="true" t="shared" si="10" ref="P43:P74">2*$J$2*ATAN(TAN($C$12/$J$2)/COS(M43/$J$2))/180</f>
        <v>0.06666666666666667</v>
      </c>
      <c r="Q43" s="6">
        <f aca="true" t="shared" si="11" ref="Q43:Q74">P43*$D$12</f>
        <v>1.06</v>
      </c>
      <c r="R43" s="6">
        <f>Q43/2</f>
        <v>0.53</v>
      </c>
      <c r="S43" s="7">
        <f aca="true" t="shared" si="12" ref="S43:S74">$D$12/Q43</f>
        <v>15</v>
      </c>
    </row>
    <row r="44" spans="1:19" ht="12.75">
      <c r="A44" s="16">
        <v>1</v>
      </c>
      <c r="B44" s="19">
        <f t="shared" si="0"/>
        <v>5</v>
      </c>
      <c r="C44" s="4">
        <f t="shared" si="1"/>
        <v>126.93978678394987</v>
      </c>
      <c r="D44" s="3">
        <f aca="true" t="shared" si="13" ref="D44:D107">C44/180</f>
        <v>0.7052210376886104</v>
      </c>
      <c r="E44" s="13">
        <f t="shared" si="2"/>
        <v>11.424580810555488</v>
      </c>
      <c r="F44" s="19">
        <f t="shared" si="3"/>
        <v>7</v>
      </c>
      <c r="G44" s="4">
        <f t="shared" si="4"/>
        <v>135.69893967574814</v>
      </c>
      <c r="H44" s="3">
        <f aca="true" t="shared" si="14" ref="H44:H107">G44/180</f>
        <v>0.7538829981986007</v>
      </c>
      <c r="I44" s="4">
        <f t="shared" si="5"/>
        <v>11.986739671357752</v>
      </c>
      <c r="J44" s="4">
        <f t="shared" si="6"/>
        <v>7.95</v>
      </c>
      <c r="K44" s="13">
        <f t="shared" si="7"/>
        <v>1.3264657810157472</v>
      </c>
      <c r="M44" s="16">
        <v>1</v>
      </c>
      <c r="N44" s="25">
        <f t="shared" si="8"/>
        <v>0.04445119259828129</v>
      </c>
      <c r="O44" s="13">
        <f t="shared" si="9"/>
        <v>0.7201093200921569</v>
      </c>
      <c r="P44" s="22">
        <f t="shared" si="10"/>
        <v>0.06667674777263605</v>
      </c>
      <c r="Q44" s="4">
        <f t="shared" si="11"/>
        <v>1.0601602895849132</v>
      </c>
      <c r="R44" s="4">
        <f aca="true" t="shared" si="15" ref="R44:R107">Q44/2</f>
        <v>0.5300801447924566</v>
      </c>
      <c r="S44" s="8">
        <f t="shared" si="12"/>
        <v>14.997732094101885</v>
      </c>
    </row>
    <row r="45" spans="1:19" ht="12.75">
      <c r="A45" s="16">
        <v>2</v>
      </c>
      <c r="B45" s="19">
        <f t="shared" si="0"/>
        <v>6</v>
      </c>
      <c r="C45" s="4">
        <f t="shared" si="1"/>
        <v>109.60307595105208</v>
      </c>
      <c r="D45" s="3">
        <f t="shared" si="13"/>
        <v>0.6089059775058449</v>
      </c>
      <c r="E45" s="13">
        <f t="shared" si="2"/>
        <v>9.864276835594687</v>
      </c>
      <c r="F45" s="19">
        <f t="shared" si="3"/>
        <v>8</v>
      </c>
      <c r="G45" s="4">
        <f t="shared" si="4"/>
        <v>120.20210030056744</v>
      </c>
      <c r="H45" s="3">
        <f t="shared" si="14"/>
        <v>0.6677894461142635</v>
      </c>
      <c r="I45" s="4">
        <f t="shared" si="5"/>
        <v>10.61785219321679</v>
      </c>
      <c r="J45" s="4">
        <f t="shared" si="6"/>
        <v>7.95</v>
      </c>
      <c r="K45" s="13">
        <f t="shared" si="7"/>
        <v>1.4974779937281204</v>
      </c>
      <c r="M45" s="16">
        <v>2</v>
      </c>
      <c r="N45" s="25">
        <f t="shared" si="8"/>
        <v>0.04447144728279093</v>
      </c>
      <c r="O45" s="13">
        <f t="shared" si="9"/>
        <v>0.720437445981213</v>
      </c>
      <c r="P45" s="22">
        <f t="shared" si="10"/>
        <v>0.06670700625093968</v>
      </c>
      <c r="Q45" s="4">
        <f t="shared" si="11"/>
        <v>1.060641399389941</v>
      </c>
      <c r="R45" s="4">
        <f t="shared" si="15"/>
        <v>0.5303206996949705</v>
      </c>
      <c r="S45" s="8">
        <f t="shared" si="12"/>
        <v>14.990929082294308</v>
      </c>
    </row>
    <row r="46" spans="1:19" ht="12.75">
      <c r="A46" s="16">
        <v>3</v>
      </c>
      <c r="B46" s="19">
        <f t="shared" si="0"/>
        <v>7</v>
      </c>
      <c r="C46" s="4">
        <f t="shared" si="1"/>
        <v>98.41521809831885</v>
      </c>
      <c r="D46" s="3">
        <f t="shared" si="13"/>
        <v>0.5467512116573269</v>
      </c>
      <c r="E46" s="13">
        <f t="shared" si="2"/>
        <v>8.857369628848694</v>
      </c>
      <c r="F46" s="19">
        <f t="shared" si="3"/>
        <v>9</v>
      </c>
      <c r="G46" s="4">
        <f t="shared" si="4"/>
        <v>109.7685009426627</v>
      </c>
      <c r="H46" s="3">
        <f t="shared" si="14"/>
        <v>0.609825005237015</v>
      </c>
      <c r="I46" s="4">
        <f t="shared" si="5"/>
        <v>9.696217583268538</v>
      </c>
      <c r="J46" s="4">
        <f t="shared" si="6"/>
        <v>7.95</v>
      </c>
      <c r="K46" s="13">
        <f t="shared" si="7"/>
        <v>1.6398146868565013</v>
      </c>
      <c r="M46" s="16">
        <v>3</v>
      </c>
      <c r="N46" s="25">
        <f t="shared" si="8"/>
        <v>0.04450523920468026</v>
      </c>
      <c r="O46" s="13">
        <f t="shared" si="9"/>
        <v>0.7209848751158202</v>
      </c>
      <c r="P46" s="22">
        <f t="shared" si="10"/>
        <v>0.06675748763808616</v>
      </c>
      <c r="Q46" s="4">
        <f t="shared" si="11"/>
        <v>1.06144405344557</v>
      </c>
      <c r="R46" s="4">
        <f t="shared" si="15"/>
        <v>0.530722026722785</v>
      </c>
      <c r="S46" s="8">
        <f t="shared" si="12"/>
        <v>14.979593082072261</v>
      </c>
    </row>
    <row r="47" spans="1:19" ht="12.75">
      <c r="A47" s="16">
        <v>4</v>
      </c>
      <c r="B47" s="19">
        <f t="shared" si="0"/>
        <v>8</v>
      </c>
      <c r="C47" s="4">
        <f t="shared" si="1"/>
        <v>90.28016367162161</v>
      </c>
      <c r="D47" s="3">
        <f t="shared" si="13"/>
        <v>0.5015564648423423</v>
      </c>
      <c r="E47" s="13">
        <f t="shared" si="2"/>
        <v>8.125214730445945</v>
      </c>
      <c r="F47" s="19">
        <f t="shared" si="3"/>
        <v>10</v>
      </c>
      <c r="G47" s="4">
        <f t="shared" si="4"/>
        <v>101.93785791070692</v>
      </c>
      <c r="H47" s="3">
        <f t="shared" si="14"/>
        <v>0.5663214328372607</v>
      </c>
      <c r="I47" s="4">
        <f t="shared" si="5"/>
        <v>9.004510782112444</v>
      </c>
      <c r="J47" s="4">
        <f t="shared" si="6"/>
        <v>7.95</v>
      </c>
      <c r="K47" s="13">
        <f t="shared" si="7"/>
        <v>1.7657816604079724</v>
      </c>
      <c r="M47" s="16">
        <v>4</v>
      </c>
      <c r="N47" s="25">
        <f t="shared" si="8"/>
        <v>0.0445526196677511</v>
      </c>
      <c r="O47" s="13">
        <f t="shared" si="9"/>
        <v>0.7217524386175678</v>
      </c>
      <c r="P47" s="22">
        <f t="shared" si="10"/>
        <v>0.06682826801303675</v>
      </c>
      <c r="Q47" s="4">
        <f t="shared" si="11"/>
        <v>1.0625694614072843</v>
      </c>
      <c r="R47" s="4">
        <f t="shared" si="15"/>
        <v>0.5312847307036421</v>
      </c>
      <c r="S47" s="8">
        <f t="shared" si="12"/>
        <v>14.96372762204344</v>
      </c>
    </row>
    <row r="48" spans="1:19" ht="12.75">
      <c r="A48" s="16">
        <v>5</v>
      </c>
      <c r="B48" s="19">
        <f t="shared" si="0"/>
        <v>9</v>
      </c>
      <c r="C48" s="4">
        <f t="shared" si="1"/>
        <v>83.98646689323529</v>
      </c>
      <c r="D48" s="3">
        <f t="shared" si="13"/>
        <v>0.4665914827401961</v>
      </c>
      <c r="E48" s="13">
        <f t="shared" si="2"/>
        <v>7.558782020391176</v>
      </c>
      <c r="F48" s="19">
        <f t="shared" si="3"/>
        <v>11</v>
      </c>
      <c r="G48" s="4">
        <f t="shared" si="4"/>
        <v>95.72878749020028</v>
      </c>
      <c r="H48" s="3">
        <f t="shared" si="14"/>
        <v>0.5318265971677794</v>
      </c>
      <c r="I48" s="4">
        <f t="shared" si="5"/>
        <v>8.456042894967691</v>
      </c>
      <c r="J48" s="4">
        <f t="shared" si="6"/>
        <v>7.95</v>
      </c>
      <c r="K48" s="13">
        <f t="shared" si="7"/>
        <v>1.8803121267824117</v>
      </c>
      <c r="M48" s="16">
        <v>5</v>
      </c>
      <c r="N48" s="25">
        <f t="shared" si="8"/>
        <v>0.044613660762743014</v>
      </c>
      <c r="O48" s="13">
        <f t="shared" si="9"/>
        <v>0.7227413043564368</v>
      </c>
      <c r="P48" s="22">
        <f t="shared" si="10"/>
        <v>0.06691945427568802</v>
      </c>
      <c r="Q48" s="4">
        <f t="shared" si="11"/>
        <v>1.0640193229834396</v>
      </c>
      <c r="R48" s="4">
        <f t="shared" si="15"/>
        <v>0.5320096614917198</v>
      </c>
      <c r="S48" s="8">
        <f t="shared" si="12"/>
        <v>14.943337641103598</v>
      </c>
    </row>
    <row r="49" spans="1:19" ht="12.75">
      <c r="A49" s="16">
        <v>6</v>
      </c>
      <c r="B49" s="19">
        <f t="shared" si="0"/>
        <v>10</v>
      </c>
      <c r="C49" s="4">
        <f t="shared" si="1"/>
        <v>78.92163135095285</v>
      </c>
      <c r="D49" s="3">
        <f t="shared" si="13"/>
        <v>0.4384535075052936</v>
      </c>
      <c r="E49" s="13">
        <f t="shared" si="2"/>
        <v>7.102946821585756</v>
      </c>
      <c r="F49" s="19">
        <f t="shared" si="3"/>
        <v>12</v>
      </c>
      <c r="G49" s="4">
        <f t="shared" si="4"/>
        <v>90.63295363630753</v>
      </c>
      <c r="H49" s="3">
        <f t="shared" si="14"/>
        <v>0.5035164090905974</v>
      </c>
      <c r="I49" s="4">
        <f t="shared" si="5"/>
        <v>8.005910904540498</v>
      </c>
      <c r="J49" s="4">
        <f t="shared" si="6"/>
        <v>7.95</v>
      </c>
      <c r="K49" s="13">
        <f t="shared" si="7"/>
        <v>1.9860325938654182</v>
      </c>
      <c r="M49" s="16">
        <v>6</v>
      </c>
      <c r="N49" s="25">
        <f t="shared" si="8"/>
        <v>0.044688455634937826</v>
      </c>
      <c r="O49" s="13">
        <f t="shared" si="9"/>
        <v>0.7239529812859927</v>
      </c>
      <c r="P49" s="22">
        <f t="shared" si="10"/>
        <v>0.06703118453938596</v>
      </c>
      <c r="Q49" s="4">
        <f t="shared" si="11"/>
        <v>1.0657958341762368</v>
      </c>
      <c r="R49" s="4">
        <f t="shared" si="15"/>
        <v>0.5328979170881184</v>
      </c>
      <c r="S49" s="8">
        <f t="shared" si="12"/>
        <v>14.918429487284733</v>
      </c>
    </row>
    <row r="50" spans="1:19" ht="12.75">
      <c r="A50" s="16">
        <v>7</v>
      </c>
      <c r="B50" s="19">
        <f t="shared" si="0"/>
        <v>11</v>
      </c>
      <c r="C50" s="4">
        <f t="shared" si="1"/>
        <v>74.73144685536519</v>
      </c>
      <c r="D50" s="3">
        <f t="shared" si="13"/>
        <v>0.41517470475202883</v>
      </c>
      <c r="E50" s="13">
        <f t="shared" si="2"/>
        <v>6.7258302169828665</v>
      </c>
      <c r="F50" s="19">
        <f t="shared" si="3"/>
        <v>13</v>
      </c>
      <c r="G50" s="4">
        <f t="shared" si="4"/>
        <v>86.34912225606243</v>
      </c>
      <c r="H50" s="3">
        <f t="shared" si="14"/>
        <v>0.4797173458670135</v>
      </c>
      <c r="I50" s="4">
        <f t="shared" si="5"/>
        <v>7.627505799285514</v>
      </c>
      <c r="J50" s="4">
        <f t="shared" si="6"/>
        <v>7.627505799285514</v>
      </c>
      <c r="K50" s="13">
        <f t="shared" si="7"/>
        <v>2.0845608536265408</v>
      </c>
      <c r="M50" s="16">
        <v>7</v>
      </c>
      <c r="N50" s="25">
        <f t="shared" si="8"/>
        <v>0.044777118831374835</v>
      </c>
      <c r="O50" s="13">
        <f t="shared" si="9"/>
        <v>0.7253893250682723</v>
      </c>
      <c r="P50" s="22">
        <f t="shared" si="10"/>
        <v>0.06716362864014441</v>
      </c>
      <c r="Q50" s="4">
        <f t="shared" si="11"/>
        <v>1.0679016953782963</v>
      </c>
      <c r="R50" s="4">
        <f t="shared" si="15"/>
        <v>0.5339508476891481</v>
      </c>
      <c r="S50" s="8">
        <f t="shared" si="12"/>
        <v>14.889010916278716</v>
      </c>
    </row>
    <row r="51" spans="1:19" ht="12.75">
      <c r="A51" s="16">
        <v>8</v>
      </c>
      <c r="B51" s="19">
        <f t="shared" si="0"/>
        <v>12</v>
      </c>
      <c r="C51" s="4">
        <f t="shared" si="1"/>
        <v>71.19276168831732</v>
      </c>
      <c r="D51" s="3">
        <f t="shared" si="13"/>
        <v>0.395515342712874</v>
      </c>
      <c r="E51" s="13">
        <f t="shared" si="2"/>
        <v>6.407348551948558</v>
      </c>
      <c r="F51" s="19">
        <f t="shared" si="3"/>
        <v>14</v>
      </c>
      <c r="G51" s="4">
        <f t="shared" si="4"/>
        <v>82.68310996337745</v>
      </c>
      <c r="H51" s="3">
        <f t="shared" si="14"/>
        <v>0.4593506109076525</v>
      </c>
      <c r="I51" s="4">
        <f t="shared" si="5"/>
        <v>7.303674713431675</v>
      </c>
      <c r="J51" s="4">
        <f t="shared" si="6"/>
        <v>7.303674713431675</v>
      </c>
      <c r="K51" s="13">
        <f t="shared" si="7"/>
        <v>2.1769863286435016</v>
      </c>
      <c r="M51" s="16">
        <v>8</v>
      </c>
      <c r="N51" s="25">
        <f t="shared" si="8"/>
        <v>0.04487978673008874</v>
      </c>
      <c r="O51" s="13">
        <f t="shared" si="9"/>
        <v>0.7270525450274375</v>
      </c>
      <c r="P51" s="22">
        <f t="shared" si="10"/>
        <v>0.06731698876605403</v>
      </c>
      <c r="Q51" s="4">
        <f t="shared" si="11"/>
        <v>1.0703401213802592</v>
      </c>
      <c r="R51" s="4">
        <f t="shared" si="15"/>
        <v>0.5351700606901296</v>
      </c>
      <c r="S51" s="8">
        <f t="shared" si="12"/>
        <v>14.85509108963992</v>
      </c>
    </row>
    <row r="52" spans="1:19" ht="12.75">
      <c r="A52" s="16">
        <v>9</v>
      </c>
      <c r="B52" s="19">
        <f t="shared" si="0"/>
        <v>13</v>
      </c>
      <c r="C52" s="4">
        <f t="shared" si="1"/>
        <v>68.15624614858453</v>
      </c>
      <c r="D52" s="3">
        <f t="shared" si="13"/>
        <v>0.3786458119365807</v>
      </c>
      <c r="E52" s="13">
        <f t="shared" si="2"/>
        <v>6.134062153372607</v>
      </c>
      <c r="F52" s="19">
        <f t="shared" si="3"/>
        <v>15</v>
      </c>
      <c r="G52" s="4">
        <f t="shared" si="4"/>
        <v>79.50221248404131</v>
      </c>
      <c r="H52" s="3">
        <f t="shared" si="14"/>
        <v>0.44167895824467396</v>
      </c>
      <c r="I52" s="4">
        <f t="shared" si="5"/>
        <v>7.022695436090316</v>
      </c>
      <c r="J52" s="4">
        <f t="shared" si="6"/>
        <v>7.022695436090316</v>
      </c>
      <c r="K52" s="13">
        <f t="shared" si="7"/>
        <v>2.2640879338563296</v>
      </c>
      <c r="M52" s="16">
        <v>9</v>
      </c>
      <c r="N52" s="25">
        <f t="shared" si="8"/>
        <v>0.04499661805437226</v>
      </c>
      <c r="O52" s="13">
        <f t="shared" si="9"/>
        <v>0.7289452124808306</v>
      </c>
      <c r="P52" s="22">
        <f t="shared" si="10"/>
        <v>0.06749150021121919</v>
      </c>
      <c r="Q52" s="4">
        <f t="shared" si="11"/>
        <v>1.0731148533583852</v>
      </c>
      <c r="R52" s="4">
        <f t="shared" si="15"/>
        <v>0.5365574266791926</v>
      </c>
      <c r="S52" s="8">
        <f t="shared" si="12"/>
        <v>14.816680572671117</v>
      </c>
    </row>
    <row r="53" spans="1:19" ht="12.75">
      <c r="A53" s="16">
        <v>10</v>
      </c>
      <c r="B53" s="19">
        <f t="shared" si="0"/>
        <v>14</v>
      </c>
      <c r="C53" s="4">
        <f t="shared" si="1"/>
        <v>65.51734304201781</v>
      </c>
      <c r="D53" s="3">
        <f t="shared" si="13"/>
        <v>0.36398523912232117</v>
      </c>
      <c r="E53" s="13">
        <f t="shared" si="2"/>
        <v>5.896560873781603</v>
      </c>
      <c r="F53" s="19">
        <f t="shared" si="3"/>
        <v>16</v>
      </c>
      <c r="G53" s="4">
        <f t="shared" si="4"/>
        <v>76.71172867751224</v>
      </c>
      <c r="H53" s="3">
        <f t="shared" si="14"/>
        <v>0.42617627043062356</v>
      </c>
      <c r="I53" s="4">
        <f t="shared" si="5"/>
        <v>6.776202699846915</v>
      </c>
      <c r="J53" s="4">
        <f t="shared" si="6"/>
        <v>6.776202699846915</v>
      </c>
      <c r="K53" s="13">
        <f t="shared" si="7"/>
        <v>2.3464469267365935</v>
      </c>
      <c r="M53" s="16">
        <v>10</v>
      </c>
      <c r="N53" s="25">
        <f t="shared" si="8"/>
        <v>0.04512779447568962</v>
      </c>
      <c r="O53" s="13">
        <f t="shared" si="9"/>
        <v>0.7310702705061718</v>
      </c>
      <c r="P53" s="22">
        <f t="shared" si="10"/>
        <v>0.06768743225945982</v>
      </c>
      <c r="Q53" s="4">
        <f t="shared" si="11"/>
        <v>1.0762301729254111</v>
      </c>
      <c r="R53" s="4">
        <f t="shared" si="15"/>
        <v>0.5381150864627056</v>
      </c>
      <c r="S53" s="8">
        <f t="shared" si="12"/>
        <v>14.773791331997863</v>
      </c>
    </row>
    <row r="54" spans="1:19" ht="12.75">
      <c r="A54" s="16">
        <v>11</v>
      </c>
      <c r="B54" s="19">
        <f t="shared" si="0"/>
        <v>15</v>
      </c>
      <c r="C54" s="4">
        <f t="shared" si="1"/>
        <v>63.20020292636165</v>
      </c>
      <c r="D54" s="3">
        <f t="shared" si="13"/>
        <v>0.35111223847978695</v>
      </c>
      <c r="E54" s="13">
        <f t="shared" si="2"/>
        <v>5.688018263372548</v>
      </c>
      <c r="F54" s="19">
        <f t="shared" si="3"/>
        <v>17</v>
      </c>
      <c r="G54" s="4">
        <f t="shared" si="4"/>
        <v>74.24177050363835</v>
      </c>
      <c r="H54" s="3">
        <f t="shared" si="14"/>
        <v>0.4124542805757686</v>
      </c>
      <c r="I54" s="4">
        <f t="shared" si="5"/>
        <v>6.558023061154721</v>
      </c>
      <c r="J54" s="4">
        <f t="shared" si="6"/>
        <v>6.558023061154721</v>
      </c>
      <c r="K54" s="13">
        <f t="shared" si="7"/>
        <v>2.424511144857177</v>
      </c>
      <c r="M54" s="16">
        <v>11</v>
      </c>
      <c r="N54" s="25">
        <f t="shared" si="8"/>
        <v>0.04527352130953207</v>
      </c>
      <c r="O54" s="13">
        <f t="shared" si="9"/>
        <v>0.7334310452144195</v>
      </c>
      <c r="P54" s="22">
        <f t="shared" si="10"/>
        <v>0.06790508920397308</v>
      </c>
      <c r="Q54" s="4">
        <f t="shared" si="11"/>
        <v>1.079690918343172</v>
      </c>
      <c r="R54" s="4">
        <f t="shared" si="15"/>
        <v>0.539845459171586</v>
      </c>
      <c r="S54" s="8">
        <f t="shared" si="12"/>
        <v>14.726436732837554</v>
      </c>
    </row>
    <row r="55" spans="1:19" ht="12.75">
      <c r="A55" s="16">
        <v>12</v>
      </c>
      <c r="B55" s="19">
        <f t="shared" si="0"/>
        <v>16</v>
      </c>
      <c r="C55" s="4">
        <f t="shared" si="1"/>
        <v>61.148205386035485</v>
      </c>
      <c r="D55" s="3">
        <f t="shared" si="13"/>
        <v>0.33971225214464157</v>
      </c>
      <c r="E55" s="13">
        <f t="shared" si="2"/>
        <v>5.503338484743193</v>
      </c>
      <c r="F55" s="19">
        <f t="shared" si="3"/>
        <v>18</v>
      </c>
      <c r="G55" s="4">
        <f t="shared" si="4"/>
        <v>72.03935524600001</v>
      </c>
      <c r="H55" s="3">
        <f t="shared" si="14"/>
        <v>0.40021864025555565</v>
      </c>
      <c r="I55" s="4">
        <f t="shared" si="5"/>
        <v>6.363476380063335</v>
      </c>
      <c r="J55" s="4">
        <f t="shared" si="6"/>
        <v>6.363476380063335</v>
      </c>
      <c r="K55" s="13">
        <f t="shared" si="7"/>
        <v>2.498634244925374</v>
      </c>
      <c r="M55" s="16">
        <v>12</v>
      </c>
      <c r="N55" s="25">
        <f t="shared" si="8"/>
        <v>0.04543402830922141</v>
      </c>
      <c r="O55" s="13">
        <f t="shared" si="9"/>
        <v>0.7360312586093868</v>
      </c>
      <c r="P55" s="22">
        <f t="shared" si="10"/>
        <v>0.06814481151017797</v>
      </c>
      <c r="Q55" s="4">
        <f t="shared" si="11"/>
        <v>1.0835025030118297</v>
      </c>
      <c r="R55" s="4">
        <f t="shared" si="15"/>
        <v>0.5417512515059149</v>
      </c>
      <c r="S55" s="8">
        <f t="shared" si="12"/>
        <v>14.67463153597016</v>
      </c>
    </row>
    <row r="56" spans="1:19" ht="12.75">
      <c r="A56" s="16">
        <v>13</v>
      </c>
      <c r="B56" s="19">
        <f t="shared" si="0"/>
        <v>17</v>
      </c>
      <c r="C56" s="4">
        <f t="shared" si="1"/>
        <v>59.31807376576059</v>
      </c>
      <c r="D56" s="3">
        <f t="shared" si="13"/>
        <v>0.32954485425422547</v>
      </c>
      <c r="E56" s="13">
        <f t="shared" si="2"/>
        <v>5.338626638918452</v>
      </c>
      <c r="F56" s="19">
        <f t="shared" si="3"/>
        <v>19</v>
      </c>
      <c r="G56" s="4">
        <f t="shared" si="4"/>
        <v>70.0634185223324</v>
      </c>
      <c r="H56" s="3">
        <f t="shared" si="14"/>
        <v>0.38924121401295775</v>
      </c>
      <c r="I56" s="4">
        <f t="shared" si="5"/>
        <v>6.188935302806028</v>
      </c>
      <c r="J56" s="4">
        <f t="shared" si="6"/>
        <v>6.188935302806028</v>
      </c>
      <c r="K56" s="13">
        <f t="shared" si="7"/>
        <v>2.569101020136861</v>
      </c>
      <c r="M56" s="16">
        <v>13</v>
      </c>
      <c r="N56" s="25">
        <f t="shared" si="8"/>
        <v>0.045609570563440185</v>
      </c>
      <c r="O56" s="13">
        <f t="shared" si="9"/>
        <v>0.738875043127731</v>
      </c>
      <c r="P56" s="22">
        <f t="shared" si="10"/>
        <v>0.06840697713007557</v>
      </c>
      <c r="Q56" s="4">
        <f t="shared" si="11"/>
        <v>1.0876709363682016</v>
      </c>
      <c r="R56" s="4">
        <f t="shared" si="15"/>
        <v>0.5438354681841008</v>
      </c>
      <c r="S56" s="8">
        <f t="shared" si="12"/>
        <v>14.618391894418963</v>
      </c>
    </row>
    <row r="57" spans="1:19" ht="12.75">
      <c r="A57" s="16">
        <v>14</v>
      </c>
      <c r="B57" s="19">
        <f t="shared" si="0"/>
        <v>18</v>
      </c>
      <c r="C57" s="4">
        <f t="shared" si="1"/>
        <v>57.67606682183028</v>
      </c>
      <c r="D57" s="3">
        <f t="shared" si="13"/>
        <v>0.32042259345461266</v>
      </c>
      <c r="E57" s="13">
        <f t="shared" si="2"/>
        <v>5.190846013964725</v>
      </c>
      <c r="F57" s="19">
        <f t="shared" si="3"/>
        <v>20</v>
      </c>
      <c r="G57" s="4">
        <f t="shared" si="4"/>
        <v>68.28153861478404</v>
      </c>
      <c r="H57" s="3">
        <f t="shared" si="14"/>
        <v>0.3793418811932447</v>
      </c>
      <c r="I57" s="4">
        <f t="shared" si="5"/>
        <v>6.031535910972591</v>
      </c>
      <c r="J57" s="4">
        <f t="shared" si="6"/>
        <v>6.031535910972591</v>
      </c>
      <c r="K57" s="13">
        <f t="shared" si="7"/>
        <v>2.636144463813051</v>
      </c>
      <c r="M57" s="16">
        <v>14</v>
      </c>
      <c r="N57" s="25">
        <f t="shared" si="8"/>
        <v>0.04580042950410906</v>
      </c>
      <c r="O57" s="13">
        <f t="shared" si="9"/>
        <v>0.7419669579665666</v>
      </c>
      <c r="P57" s="22">
        <f t="shared" si="10"/>
        <v>0.068692002977666</v>
      </c>
      <c r="Q57" s="4">
        <f t="shared" si="11"/>
        <v>1.0922028473448895</v>
      </c>
      <c r="R57" s="4">
        <f t="shared" si="15"/>
        <v>0.5461014236724447</v>
      </c>
      <c r="S57" s="8">
        <f t="shared" si="12"/>
        <v>14.55773534985044</v>
      </c>
    </row>
    <row r="58" spans="1:19" ht="12.75">
      <c r="A58" s="16">
        <v>15</v>
      </c>
      <c r="B58" s="19">
        <f t="shared" si="0"/>
        <v>19</v>
      </c>
      <c r="C58" s="4">
        <f t="shared" si="1"/>
        <v>56.19542832385672</v>
      </c>
      <c r="D58" s="3">
        <f t="shared" si="13"/>
        <v>0.31219682402142623</v>
      </c>
      <c r="E58" s="13">
        <f t="shared" si="2"/>
        <v>5.057588549147105</v>
      </c>
      <c r="F58" s="19">
        <f t="shared" si="3"/>
        <v>21</v>
      </c>
      <c r="G58" s="4">
        <f t="shared" si="4"/>
        <v>66.66771146212557</v>
      </c>
      <c r="H58" s="3">
        <f t="shared" si="14"/>
        <v>0.3703761747895865</v>
      </c>
      <c r="I58" s="4">
        <f t="shared" si="5"/>
        <v>5.888981179154426</v>
      </c>
      <c r="J58" s="4">
        <f t="shared" si="6"/>
        <v>5.888981179154426</v>
      </c>
      <c r="K58" s="13">
        <f t="shared" si="7"/>
        <v>2.6999576864470494</v>
      </c>
      <c r="M58" s="16">
        <v>15</v>
      </c>
      <c r="N58" s="25">
        <f t="shared" si="8"/>
        <v>0.04600691403215176</v>
      </c>
      <c r="O58" s="13">
        <f t="shared" si="9"/>
        <v>0.7453120073208586</v>
      </c>
      <c r="P58" s="22">
        <f t="shared" si="10"/>
        <v>0.06900034657628108</v>
      </c>
      <c r="Q58" s="4">
        <f t="shared" si="11"/>
        <v>1.0971055105628693</v>
      </c>
      <c r="R58" s="4">
        <f t="shared" si="15"/>
        <v>0.5485527552814347</v>
      </c>
      <c r="S58" s="8">
        <f t="shared" si="12"/>
        <v>14.49268082870399</v>
      </c>
    </row>
    <row r="59" spans="1:19" ht="12.75">
      <c r="A59" s="16">
        <v>16</v>
      </c>
      <c r="B59" s="19">
        <f t="shared" si="0"/>
        <v>20</v>
      </c>
      <c r="C59" s="4">
        <f t="shared" si="1"/>
        <v>54.854628833804895</v>
      </c>
      <c r="D59" s="3">
        <f t="shared" si="13"/>
        <v>0.30474793796558275</v>
      </c>
      <c r="E59" s="13">
        <f t="shared" si="2"/>
        <v>4.93691659504244</v>
      </c>
      <c r="F59" s="19">
        <f t="shared" si="3"/>
        <v>22</v>
      </c>
      <c r="G59" s="4">
        <f t="shared" si="4"/>
        <v>65.20079610584585</v>
      </c>
      <c r="H59" s="3">
        <f t="shared" si="14"/>
        <v>0.362226645032477</v>
      </c>
      <c r="I59" s="4">
        <f t="shared" si="5"/>
        <v>5.759403656016384</v>
      </c>
      <c r="J59" s="4">
        <f t="shared" si="6"/>
        <v>5.759403656016384</v>
      </c>
      <c r="K59" s="13">
        <f t="shared" si="7"/>
        <v>2.7607024875553834</v>
      </c>
      <c r="M59" s="16">
        <v>16</v>
      </c>
      <c r="N59" s="25">
        <f t="shared" si="8"/>
        <v>0.046229361769702076</v>
      </c>
      <c r="O59" s="13">
        <f t="shared" si="9"/>
        <v>0.7489156606691736</v>
      </c>
      <c r="P59" s="22">
        <f t="shared" si="10"/>
        <v>0.06933250789014175</v>
      </c>
      <c r="Q59" s="4">
        <f t="shared" si="11"/>
        <v>1.102386875453254</v>
      </c>
      <c r="R59" s="4">
        <f t="shared" si="15"/>
        <v>0.551193437726627</v>
      </c>
      <c r="S59" s="8">
        <f t="shared" si="12"/>
        <v>14.4232486380633</v>
      </c>
    </row>
    <row r="60" spans="1:19" ht="12.75">
      <c r="A60" s="16">
        <v>17</v>
      </c>
      <c r="B60" s="19">
        <f t="shared" si="0"/>
        <v>21</v>
      </c>
      <c r="C60" s="4">
        <f t="shared" si="1"/>
        <v>53.636123077038654</v>
      </c>
      <c r="D60" s="3">
        <f t="shared" si="13"/>
        <v>0.2979784615391036</v>
      </c>
      <c r="E60" s="13">
        <f t="shared" si="2"/>
        <v>4.827251076933479</v>
      </c>
      <c r="F60" s="19">
        <f t="shared" si="3"/>
        <v>23</v>
      </c>
      <c r="G60" s="4">
        <f t="shared" si="4"/>
        <v>63.86340211305835</v>
      </c>
      <c r="H60" s="3">
        <f t="shared" si="14"/>
        <v>0.3547966784058797</v>
      </c>
      <c r="I60" s="4">
        <f t="shared" si="5"/>
        <v>5.641267186653487</v>
      </c>
      <c r="J60" s="4">
        <f t="shared" si="6"/>
        <v>5.641267186653487</v>
      </c>
      <c r="K60" s="13">
        <f t="shared" si="7"/>
        <v>2.81851567633906</v>
      </c>
      <c r="M60" s="16">
        <v>17</v>
      </c>
      <c r="N60" s="25">
        <f t="shared" si="8"/>
        <v>0.04646814044842564</v>
      </c>
      <c r="O60" s="13">
        <f t="shared" si="9"/>
        <v>0.7527838752644954</v>
      </c>
      <c r="P60" s="22">
        <f t="shared" si="10"/>
        <v>0.06968903135404815</v>
      </c>
      <c r="Q60" s="4">
        <f t="shared" si="11"/>
        <v>1.1080555985293656</v>
      </c>
      <c r="R60" s="4">
        <f t="shared" si="15"/>
        <v>0.5540277992646828</v>
      </c>
      <c r="S60" s="8">
        <f t="shared" si="12"/>
        <v>14.349460461282638</v>
      </c>
    </row>
    <row r="61" spans="1:19" ht="12.75">
      <c r="A61" s="16">
        <v>18</v>
      </c>
      <c r="B61" s="19">
        <f t="shared" si="0"/>
        <v>22</v>
      </c>
      <c r="C61" s="4">
        <f t="shared" si="1"/>
        <v>52.525452538440994</v>
      </c>
      <c r="D61" s="3">
        <f t="shared" si="13"/>
        <v>0.29180806965800554</v>
      </c>
      <c r="E61" s="13">
        <f t="shared" si="2"/>
        <v>4.72729072845969</v>
      </c>
      <c r="F61" s="19">
        <f t="shared" si="3"/>
        <v>24</v>
      </c>
      <c r="G61" s="4">
        <f t="shared" si="4"/>
        <v>62.64107657780711</v>
      </c>
      <c r="H61" s="3">
        <f t="shared" si="14"/>
        <v>0.34800598098781726</v>
      </c>
      <c r="I61" s="4">
        <f t="shared" si="5"/>
        <v>5.5332950977062945</v>
      </c>
      <c r="J61" s="4">
        <f t="shared" si="6"/>
        <v>5.5332950977062945</v>
      </c>
      <c r="K61" s="13">
        <f t="shared" si="7"/>
        <v>2.873513832036718</v>
      </c>
      <c r="M61" s="16">
        <v>18</v>
      </c>
      <c r="N61" s="25">
        <f t="shared" si="8"/>
        <v>0.04672364944487147</v>
      </c>
      <c r="O61" s="13">
        <f t="shared" si="9"/>
        <v>0.7569231210069178</v>
      </c>
      <c r="P61" s="22">
        <f t="shared" si="10"/>
        <v>0.07007050811688077</v>
      </c>
      <c r="Q61" s="4">
        <f t="shared" si="11"/>
        <v>1.1141210790584044</v>
      </c>
      <c r="R61" s="4">
        <f t="shared" si="15"/>
        <v>0.5570605395292022</v>
      </c>
      <c r="S61" s="8">
        <f t="shared" si="12"/>
        <v>14.271339353383235</v>
      </c>
    </row>
    <row r="62" spans="1:19" ht="12.75">
      <c r="A62" s="16">
        <v>19</v>
      </c>
      <c r="B62" s="19">
        <f t="shared" si="0"/>
        <v>23</v>
      </c>
      <c r="C62" s="4">
        <f t="shared" si="1"/>
        <v>51.510584984144685</v>
      </c>
      <c r="D62" s="3">
        <f t="shared" si="13"/>
        <v>0.2861699165785816</v>
      </c>
      <c r="E62" s="13">
        <f t="shared" si="2"/>
        <v>4.635952648573022</v>
      </c>
      <c r="F62" s="19">
        <f t="shared" si="3"/>
        <v>25</v>
      </c>
      <c r="G62" s="4">
        <f t="shared" si="4"/>
        <v>61.52169913499223</v>
      </c>
      <c r="H62" s="3">
        <f t="shared" si="14"/>
        <v>0.3417872174166235</v>
      </c>
      <c r="I62" s="4">
        <f t="shared" si="5"/>
        <v>5.434416756924314</v>
      </c>
      <c r="J62" s="4">
        <f t="shared" si="6"/>
        <v>5.434416756924314</v>
      </c>
      <c r="K62" s="13">
        <f t="shared" si="7"/>
        <v>2.9257969550717404</v>
      </c>
      <c r="M62" s="16">
        <v>19</v>
      </c>
      <c r="N62" s="25">
        <f t="shared" si="8"/>
        <v>0.046996321475151474</v>
      </c>
      <c r="O62" s="13">
        <f t="shared" si="9"/>
        <v>0.7613404078974538</v>
      </c>
      <c r="P62" s="22">
        <f t="shared" si="10"/>
        <v>0.07047757851656196</v>
      </c>
      <c r="Q62" s="4">
        <f t="shared" si="11"/>
        <v>1.1205934984133352</v>
      </c>
      <c r="R62" s="4">
        <f t="shared" si="15"/>
        <v>0.5602967492066676</v>
      </c>
      <c r="S62" s="8">
        <f t="shared" si="12"/>
        <v>14.188909736236239</v>
      </c>
    </row>
    <row r="63" spans="1:19" ht="12.75">
      <c r="A63" s="16">
        <v>20</v>
      </c>
      <c r="B63" s="19">
        <f t="shared" si="0"/>
        <v>24</v>
      </c>
      <c r="C63" s="4">
        <f t="shared" si="1"/>
        <v>50.58142014916133</v>
      </c>
      <c r="D63" s="3">
        <f t="shared" si="13"/>
        <v>0.28100788971756296</v>
      </c>
      <c r="E63" s="13">
        <f t="shared" si="2"/>
        <v>4.55232781342452</v>
      </c>
      <c r="F63" s="19">
        <f t="shared" si="3"/>
        <v>26</v>
      </c>
      <c r="G63" s="4">
        <f t="shared" si="4"/>
        <v>60.495024491272495</v>
      </c>
      <c r="H63" s="3">
        <f t="shared" si="14"/>
        <v>0.3360834693959583</v>
      </c>
      <c r="I63" s="4">
        <f t="shared" si="5"/>
        <v>5.343727163395737</v>
      </c>
      <c r="J63" s="4">
        <f t="shared" si="6"/>
        <v>5.343727163395737</v>
      </c>
      <c r="K63" s="13">
        <f t="shared" si="7"/>
        <v>2.975451312131765</v>
      </c>
      <c r="M63" s="16">
        <v>20</v>
      </c>
      <c r="N63" s="25">
        <f t="shared" si="8"/>
        <v>0.04728662446279112</v>
      </c>
      <c r="O63" s="13">
        <f t="shared" si="9"/>
        <v>0.7660433162972161</v>
      </c>
      <c r="P63" s="22">
        <f t="shared" si="10"/>
        <v>0.07091093480632299</v>
      </c>
      <c r="Q63" s="4">
        <f t="shared" si="11"/>
        <v>1.1274838634205355</v>
      </c>
      <c r="R63" s="4">
        <f t="shared" si="15"/>
        <v>0.5637419317102678</v>
      </c>
      <c r="S63" s="8">
        <f t="shared" si="12"/>
        <v>14.1021973935511</v>
      </c>
    </row>
    <row r="64" spans="1:19" ht="12.75">
      <c r="A64" s="16">
        <v>21</v>
      </c>
      <c r="B64" s="19">
        <f t="shared" si="0"/>
        <v>25</v>
      </c>
      <c r="C64" s="4">
        <f t="shared" si="1"/>
        <v>49.729414228735465</v>
      </c>
      <c r="D64" s="3">
        <f t="shared" si="13"/>
        <v>0.2762745234929748</v>
      </c>
      <c r="E64" s="13">
        <f t="shared" si="2"/>
        <v>4.475647280586192</v>
      </c>
      <c r="F64" s="19">
        <f t="shared" si="3"/>
        <v>27</v>
      </c>
      <c r="G64" s="4">
        <f t="shared" si="4"/>
        <v>59.552331544704764</v>
      </c>
      <c r="H64" s="3">
        <f t="shared" si="14"/>
        <v>0.3308462863594709</v>
      </c>
      <c r="I64" s="4">
        <f t="shared" si="5"/>
        <v>5.260455953115587</v>
      </c>
      <c r="J64" s="4">
        <f t="shared" si="6"/>
        <v>5.260455953115587</v>
      </c>
      <c r="K64" s="13">
        <f t="shared" si="7"/>
        <v>3.0225516840575346</v>
      </c>
      <c r="M64" s="16">
        <v>21</v>
      </c>
      <c r="N64" s="25">
        <f t="shared" si="8"/>
        <v>0.04759506359532692</v>
      </c>
      <c r="O64" s="13">
        <f t="shared" si="9"/>
        <v>0.771040030244296</v>
      </c>
      <c r="P64" s="22">
        <f t="shared" si="10"/>
        <v>0.07137132415458151</v>
      </c>
      <c r="Q64" s="4">
        <f t="shared" si="11"/>
        <v>1.1348040540578461</v>
      </c>
      <c r="R64" s="4">
        <f t="shared" si="15"/>
        <v>0.5674020270289231</v>
      </c>
      <c r="S64" s="8">
        <f t="shared" si="12"/>
        <v>14.01122946569021</v>
      </c>
    </row>
    <row r="65" spans="1:19" ht="12.75">
      <c r="A65" s="16">
        <v>22</v>
      </c>
      <c r="B65" s="19">
        <f t="shared" si="0"/>
        <v>26</v>
      </c>
      <c r="C65" s="4">
        <f t="shared" si="1"/>
        <v>48.947290785603805</v>
      </c>
      <c r="D65" s="3">
        <f t="shared" si="13"/>
        <v>0.27192939325335447</v>
      </c>
      <c r="E65" s="13">
        <f t="shared" si="2"/>
        <v>4.405256170704342</v>
      </c>
      <c r="F65" s="19">
        <f t="shared" si="3"/>
        <v>28</v>
      </c>
      <c r="G65" s="4">
        <f t="shared" si="4"/>
        <v>58.68615081587752</v>
      </c>
      <c r="H65" s="3">
        <f t="shared" si="14"/>
        <v>0.32603417119931954</v>
      </c>
      <c r="I65" s="4">
        <f t="shared" si="5"/>
        <v>5.183943322069181</v>
      </c>
      <c r="J65" s="4">
        <f t="shared" si="6"/>
        <v>5.183943322069181</v>
      </c>
      <c r="K65" s="13">
        <f t="shared" si="7"/>
        <v>3.0671631636692904</v>
      </c>
      <c r="M65" s="16">
        <v>22</v>
      </c>
      <c r="N65" s="25">
        <f t="shared" si="8"/>
        <v>0.047922183587174025</v>
      </c>
      <c r="O65" s="13">
        <f t="shared" si="9"/>
        <v>0.7763393741122192</v>
      </c>
      <c r="P65" s="22">
        <f t="shared" si="10"/>
        <v>0.07185955194349301</v>
      </c>
      <c r="Q65" s="4">
        <f t="shared" si="11"/>
        <v>1.142566875901539</v>
      </c>
      <c r="R65" s="4">
        <f t="shared" si="15"/>
        <v>0.5712834379507695</v>
      </c>
      <c r="S65" s="8">
        <f t="shared" si="12"/>
        <v>13.916034444333205</v>
      </c>
    </row>
    <row r="66" spans="1:19" ht="12.75">
      <c r="A66" s="16">
        <v>23</v>
      </c>
      <c r="B66" s="19">
        <f t="shared" si="0"/>
        <v>27</v>
      </c>
      <c r="C66" s="4">
        <f t="shared" si="1"/>
        <v>48.22881549706078</v>
      </c>
      <c r="D66" s="3">
        <f t="shared" si="13"/>
        <v>0.2679378638725599</v>
      </c>
      <c r="E66" s="13">
        <f t="shared" si="2"/>
        <v>4.34059339473547</v>
      </c>
      <c r="F66" s="19">
        <f t="shared" si="3"/>
        <v>29</v>
      </c>
      <c r="G66" s="4">
        <f t="shared" si="4"/>
        <v>57.89005028502428</v>
      </c>
      <c r="H66" s="3">
        <f t="shared" si="14"/>
        <v>0.3216113904723571</v>
      </c>
      <c r="I66" s="4">
        <f t="shared" si="5"/>
        <v>5.113621108510478</v>
      </c>
      <c r="J66" s="4">
        <f t="shared" si="6"/>
        <v>5.113621108510478</v>
      </c>
      <c r="K66" s="13">
        <f t="shared" si="7"/>
        <v>3.1093426092007497</v>
      </c>
      <c r="M66" s="16">
        <v>23</v>
      </c>
      <c r="N66" s="25">
        <f t="shared" si="8"/>
        <v>0.048268571168482675</v>
      </c>
      <c r="O66" s="13">
        <f t="shared" si="9"/>
        <v>0.7819508529294193</v>
      </c>
      <c r="P66" s="22">
        <f t="shared" si="10"/>
        <v>0.07237648539434606</v>
      </c>
      <c r="Q66" s="4">
        <f t="shared" si="11"/>
        <v>1.1507861177701024</v>
      </c>
      <c r="R66" s="4">
        <f t="shared" si="15"/>
        <v>0.5753930588850512</v>
      </c>
      <c r="S66" s="8">
        <f t="shared" si="12"/>
        <v>13.816642167016836</v>
      </c>
    </row>
    <row r="67" spans="1:19" ht="12.75">
      <c r="A67" s="16">
        <v>24</v>
      </c>
      <c r="B67" s="19">
        <f t="shared" si="0"/>
        <v>28</v>
      </c>
      <c r="C67" s="4">
        <f t="shared" si="1"/>
        <v>47.56861873161149</v>
      </c>
      <c r="D67" s="3">
        <f t="shared" si="13"/>
        <v>0.26427010406450824</v>
      </c>
      <c r="E67" s="13">
        <f t="shared" si="2"/>
        <v>4.281175685845033</v>
      </c>
      <c r="F67" s="19">
        <f t="shared" si="3"/>
        <v>30</v>
      </c>
      <c r="G67" s="4">
        <f t="shared" si="4"/>
        <v>57.158465385768594</v>
      </c>
      <c r="H67" s="3">
        <f t="shared" si="14"/>
        <v>0.31754702992093664</v>
      </c>
      <c r="I67" s="4">
        <f t="shared" si="5"/>
        <v>5.048997775742893</v>
      </c>
      <c r="J67" s="4">
        <f t="shared" si="6"/>
        <v>5.048997775742893</v>
      </c>
      <c r="K67" s="13">
        <f t="shared" si="7"/>
        <v>3.1491398305598435</v>
      </c>
      <c r="M67" s="16">
        <v>24</v>
      </c>
      <c r="N67" s="25">
        <f t="shared" si="8"/>
        <v>0.04863485782218375</v>
      </c>
      <c r="O67" s="13">
        <f t="shared" si="9"/>
        <v>0.7878846967193767</v>
      </c>
      <c r="P67" s="22">
        <f t="shared" si="10"/>
        <v>0.07292305755147309</v>
      </c>
      <c r="Q67" s="4">
        <f t="shared" si="11"/>
        <v>1.1594766150684221</v>
      </c>
      <c r="R67" s="4">
        <f t="shared" si="15"/>
        <v>0.5797383075342111</v>
      </c>
      <c r="S67" s="8">
        <f t="shared" si="12"/>
        <v>13.713083811579695</v>
      </c>
    </row>
    <row r="68" spans="1:19" ht="12.75">
      <c r="A68" s="16">
        <v>25</v>
      </c>
      <c r="B68" s="19">
        <f t="shared" si="0"/>
        <v>29</v>
      </c>
      <c r="C68" s="4">
        <f t="shared" si="1"/>
        <v>46.96205442304305</v>
      </c>
      <c r="D68" s="3">
        <f t="shared" si="13"/>
        <v>0.26090030235023914</v>
      </c>
      <c r="E68" s="13">
        <f t="shared" si="2"/>
        <v>4.226584898073874</v>
      </c>
      <c r="F68" s="19">
        <f t="shared" si="3"/>
        <v>31</v>
      </c>
      <c r="G68" s="4">
        <f t="shared" si="4"/>
        <v>56.48656279962179</v>
      </c>
      <c r="H68" s="3">
        <f t="shared" si="14"/>
        <v>0.3138142377756766</v>
      </c>
      <c r="I68" s="4">
        <f t="shared" si="5"/>
        <v>4.989646380633258</v>
      </c>
      <c r="J68" s="4">
        <f t="shared" si="6"/>
        <v>4.989646380633258</v>
      </c>
      <c r="K68" s="13">
        <f t="shared" si="7"/>
        <v>3.1865985657248244</v>
      </c>
      <c r="M68" s="16">
        <v>25</v>
      </c>
      <c r="N68" s="25">
        <f t="shared" si="8"/>
        <v>0.049021722794235445</v>
      </c>
      <c r="O68" s="13">
        <f t="shared" si="9"/>
        <v>0.7941519092666142</v>
      </c>
      <c r="P68" s="22">
        <f t="shared" si="10"/>
        <v>0.073500271660311</v>
      </c>
      <c r="Q68" s="4">
        <f t="shared" si="11"/>
        <v>1.168654319398945</v>
      </c>
      <c r="R68" s="4">
        <f t="shared" si="15"/>
        <v>0.5843271596994725</v>
      </c>
      <c r="S68" s="8">
        <f t="shared" si="12"/>
        <v>13.605391890544324</v>
      </c>
    </row>
    <row r="69" spans="1:19" ht="12.75">
      <c r="A69" s="16">
        <v>26</v>
      </c>
      <c r="B69" s="19">
        <f t="shared" si="0"/>
        <v>30</v>
      </c>
      <c r="C69" s="4">
        <f t="shared" si="1"/>
        <v>46.40508681691597</v>
      </c>
      <c r="D69" s="3">
        <f t="shared" si="13"/>
        <v>0.2578060378717554</v>
      </c>
      <c r="E69" s="13">
        <f t="shared" si="2"/>
        <v>4.176457813522437</v>
      </c>
      <c r="F69" s="19">
        <f t="shared" si="3"/>
        <v>32</v>
      </c>
      <c r="G69" s="4">
        <f t="shared" si="4"/>
        <v>55.87013042112404</v>
      </c>
      <c r="H69" s="3">
        <f t="shared" si="14"/>
        <v>0.3103896134506891</v>
      </c>
      <c r="I69" s="4">
        <f t="shared" si="5"/>
        <v>4.935194853865957</v>
      </c>
      <c r="J69" s="4">
        <f t="shared" si="6"/>
        <v>4.935194853865957</v>
      </c>
      <c r="K69" s="13">
        <f t="shared" si="7"/>
        <v>3.221757290402592</v>
      </c>
      <c r="M69" s="16">
        <v>26</v>
      </c>
      <c r="N69" s="25">
        <f t="shared" si="8"/>
        <v>0.049429896405277</v>
      </c>
      <c r="O69" s="13">
        <f t="shared" si="9"/>
        <v>0.8007643217654874</v>
      </c>
      <c r="P69" s="22">
        <f t="shared" si="10"/>
        <v>0.07410920597973703</v>
      </c>
      <c r="Q69" s="4">
        <f t="shared" si="11"/>
        <v>1.1783363750778186</v>
      </c>
      <c r="R69" s="4">
        <f t="shared" si="15"/>
        <v>0.5891681875389093</v>
      </c>
      <c r="S69" s="8">
        <f t="shared" si="12"/>
        <v>13.493600245473154</v>
      </c>
    </row>
    <row r="70" spans="1:19" ht="12.75">
      <c r="A70" s="16">
        <v>27</v>
      </c>
      <c r="B70" s="19">
        <f t="shared" si="0"/>
        <v>31</v>
      </c>
      <c r="C70" s="4">
        <f t="shared" si="1"/>
        <v>45.8941988545676</v>
      </c>
      <c r="D70" s="3">
        <f t="shared" si="13"/>
        <v>0.2549677714142644</v>
      </c>
      <c r="E70" s="13">
        <f t="shared" si="2"/>
        <v>4.130477896911083</v>
      </c>
      <c r="F70" s="19">
        <f t="shared" si="3"/>
        <v>33</v>
      </c>
      <c r="G70" s="4">
        <f t="shared" si="4"/>
        <v>55.30548780138461</v>
      </c>
      <c r="H70" s="3">
        <f t="shared" si="14"/>
        <v>0.3072527100076923</v>
      </c>
      <c r="I70" s="4">
        <f t="shared" si="5"/>
        <v>4.885318089122308</v>
      </c>
      <c r="J70" s="4">
        <f t="shared" si="6"/>
        <v>4.885318089122308</v>
      </c>
      <c r="K70" s="13">
        <f t="shared" si="7"/>
        <v>3.254649893812049</v>
      </c>
      <c r="M70" s="16">
        <v>27</v>
      </c>
      <c r="N70" s="25">
        <f t="shared" si="8"/>
        <v>0.04986016369553192</v>
      </c>
      <c r="O70" s="13">
        <f t="shared" si="9"/>
        <v>0.8077346518676171</v>
      </c>
      <c r="P70" s="22">
        <f t="shared" si="10"/>
        <v>0.07475101907390716</v>
      </c>
      <c r="Q70" s="4">
        <f t="shared" si="11"/>
        <v>1.188541203275124</v>
      </c>
      <c r="R70" s="4">
        <f t="shared" si="15"/>
        <v>0.594270601637562</v>
      </c>
      <c r="S70" s="8">
        <f t="shared" si="12"/>
        <v>13.377744041339275</v>
      </c>
    </row>
    <row r="71" spans="1:19" ht="12.75">
      <c r="A71" s="16">
        <v>28</v>
      </c>
      <c r="B71" s="19">
        <f t="shared" si="0"/>
        <v>32</v>
      </c>
      <c r="C71" s="4">
        <f t="shared" si="1"/>
        <v>45.42631752579445</v>
      </c>
      <c r="D71" s="3">
        <f t="shared" si="13"/>
        <v>0.25236843069885806</v>
      </c>
      <c r="E71" s="13">
        <f t="shared" si="2"/>
        <v>4.0883685773215</v>
      </c>
      <c r="F71" s="19">
        <f t="shared" si="3"/>
        <v>34</v>
      </c>
      <c r="G71" s="4">
        <f t="shared" si="4"/>
        <v>54.78941277504089</v>
      </c>
      <c r="H71" s="3">
        <f t="shared" si="14"/>
        <v>0.30438562652800494</v>
      </c>
      <c r="I71" s="4">
        <f t="shared" si="5"/>
        <v>4.839731461795279</v>
      </c>
      <c r="J71" s="4">
        <f t="shared" si="6"/>
        <v>4.839731461795279</v>
      </c>
      <c r="K71" s="13">
        <f t="shared" si="7"/>
        <v>3.285306245917611</v>
      </c>
      <c r="M71" s="16">
        <v>28</v>
      </c>
      <c r="N71" s="25">
        <f t="shared" si="8"/>
        <v>0.050313368438952843</v>
      </c>
      <c r="O71" s="13">
        <f t="shared" si="9"/>
        <v>0.8150765687110361</v>
      </c>
      <c r="P71" s="22">
        <f t="shared" si="10"/>
        <v>0.07542695563463625</v>
      </c>
      <c r="Q71" s="4">
        <f t="shared" si="11"/>
        <v>1.1992885945907164</v>
      </c>
      <c r="R71" s="4">
        <f t="shared" si="15"/>
        <v>0.5996442972953582</v>
      </c>
      <c r="S71" s="8">
        <f t="shared" si="12"/>
        <v>13.257859760957892</v>
      </c>
    </row>
    <row r="72" spans="1:19" ht="12.75">
      <c r="A72" s="16">
        <v>29</v>
      </c>
      <c r="B72" s="19">
        <f t="shared" si="0"/>
        <v>33</v>
      </c>
      <c r="C72" s="4">
        <f t="shared" si="1"/>
        <v>44.99875265619606</v>
      </c>
      <c r="D72" s="3">
        <f t="shared" si="13"/>
        <v>0.24999307031220033</v>
      </c>
      <c r="E72" s="13">
        <f t="shared" si="2"/>
        <v>4.049887739057645</v>
      </c>
      <c r="F72" s="19">
        <f t="shared" si="3"/>
        <v>35</v>
      </c>
      <c r="G72" s="4">
        <f t="shared" si="4"/>
        <v>54.319080996296016</v>
      </c>
      <c r="H72" s="3">
        <f t="shared" si="14"/>
        <v>0.30177267220164455</v>
      </c>
      <c r="I72" s="4">
        <f t="shared" si="5"/>
        <v>4.7981854880061485</v>
      </c>
      <c r="J72" s="4">
        <f t="shared" si="6"/>
        <v>4.7981854880061485</v>
      </c>
      <c r="K72" s="13">
        <f t="shared" si="7"/>
        <v>3.313752675828114</v>
      </c>
      <c r="M72" s="16">
        <v>29</v>
      </c>
      <c r="N72" s="25">
        <f t="shared" si="8"/>
        <v>0.0507904175673478</v>
      </c>
      <c r="O72" s="13">
        <f t="shared" si="9"/>
        <v>0.8228047645910342</v>
      </c>
      <c r="P72" s="22">
        <f t="shared" si="10"/>
        <v>0.07613835289198992</v>
      </c>
      <c r="Q72" s="4">
        <f t="shared" si="11"/>
        <v>1.2105998109826397</v>
      </c>
      <c r="R72" s="4">
        <f t="shared" si="15"/>
        <v>0.6052999054913198</v>
      </c>
      <c r="S72" s="8">
        <f t="shared" si="12"/>
        <v>13.13398519953016</v>
      </c>
    </row>
    <row r="73" spans="1:19" ht="12.75">
      <c r="A73" s="16">
        <v>30</v>
      </c>
      <c r="B73" s="19">
        <f t="shared" si="0"/>
        <v>34</v>
      </c>
      <c r="C73" s="4">
        <f t="shared" si="1"/>
        <v>44.60914642765027</v>
      </c>
      <c r="D73" s="3">
        <f t="shared" si="13"/>
        <v>0.24782859126472373</v>
      </c>
      <c r="E73" s="13">
        <f t="shared" si="2"/>
        <v>4.014823178488524</v>
      </c>
      <c r="F73" s="19">
        <f t="shared" si="3"/>
        <v>36</v>
      </c>
      <c r="G73" s="4">
        <f t="shared" si="4"/>
        <v>53.892015864267734</v>
      </c>
      <c r="H73" s="3">
        <f t="shared" si="14"/>
        <v>0.2994000881348207</v>
      </c>
      <c r="I73" s="4">
        <f t="shared" si="5"/>
        <v>4.760461401343649</v>
      </c>
      <c r="J73" s="4">
        <f t="shared" si="6"/>
        <v>4.760461401343649</v>
      </c>
      <c r="K73" s="13">
        <f t="shared" si="7"/>
        <v>3.3400123768490584</v>
      </c>
      <c r="M73" s="16">
        <v>30</v>
      </c>
      <c r="N73" s="25">
        <f t="shared" si="8"/>
        <v>0.051292286050670335</v>
      </c>
      <c r="O73" s="13">
        <f t="shared" si="9"/>
        <v>0.8309350340208594</v>
      </c>
      <c r="P73" s="22">
        <f t="shared" si="10"/>
        <v>0.07688664767834483</v>
      </c>
      <c r="Q73" s="4">
        <f t="shared" si="11"/>
        <v>1.2224976980856828</v>
      </c>
      <c r="R73" s="4">
        <f t="shared" si="15"/>
        <v>0.6112488490428414</v>
      </c>
      <c r="S73" s="8">
        <f t="shared" si="12"/>
        <v>13.006159459357605</v>
      </c>
    </row>
    <row r="74" spans="1:19" ht="12.75">
      <c r="A74" s="16">
        <v>31</v>
      </c>
      <c r="B74" s="19">
        <f t="shared" si="0"/>
        <v>35</v>
      </c>
      <c r="C74" s="4">
        <f t="shared" si="1"/>
        <v>44.25543154813672</v>
      </c>
      <c r="D74" s="3">
        <f t="shared" si="13"/>
        <v>0.24586350860075956</v>
      </c>
      <c r="E74" s="13">
        <f t="shared" si="2"/>
        <v>3.9829888393323047</v>
      </c>
      <c r="F74" s="19">
        <f t="shared" si="3"/>
        <v>37</v>
      </c>
      <c r="G74" s="4">
        <f t="shared" si="4"/>
        <v>53.50604688206226</v>
      </c>
      <c r="H74" s="3">
        <f t="shared" si="14"/>
        <v>0.297255816011457</v>
      </c>
      <c r="I74" s="4">
        <f t="shared" si="5"/>
        <v>4.726367474582166</v>
      </c>
      <c r="J74" s="4">
        <f t="shared" si="6"/>
        <v>4.726367474582166</v>
      </c>
      <c r="K74" s="13">
        <f t="shared" si="7"/>
        <v>3.36410575045387</v>
      </c>
      <c r="M74" s="16">
        <v>31</v>
      </c>
      <c r="N74" s="25">
        <f t="shared" si="8"/>
        <v>0.05182002228591145</v>
      </c>
      <c r="O74" s="13">
        <f t="shared" si="9"/>
        <v>0.8394843610317654</v>
      </c>
      <c r="P74" s="22">
        <f t="shared" si="10"/>
        <v>0.07767338421987052</v>
      </c>
      <c r="Q74" s="4">
        <f t="shared" si="11"/>
        <v>1.2350068090959414</v>
      </c>
      <c r="R74" s="4">
        <f t="shared" si="15"/>
        <v>0.6175034045479707</v>
      </c>
      <c r="S74" s="8">
        <f t="shared" si="12"/>
        <v>12.874422944792695</v>
      </c>
    </row>
    <row r="75" spans="1:19" ht="12.75">
      <c r="A75" s="16">
        <v>32</v>
      </c>
      <c r="B75" s="19">
        <f aca="true" t="shared" si="16" ref="B75:B106">A75+$C$11</f>
        <v>36</v>
      </c>
      <c r="C75" s="4">
        <f aca="true" t="shared" si="17" ref="C75:C106">IF(B75&gt;90,180,$J$2*ACOS((-SIN($C$11/$J$2)+COS($B75/$J$2)*SIN($A75/$J$2))/(SIN($B75/$J$2)*COS($A75/$J$2))))</f>
        <v>43.93579645048449</v>
      </c>
      <c r="D75" s="3">
        <f t="shared" si="13"/>
        <v>0.24408775805824717</v>
      </c>
      <c r="E75" s="13">
        <f aca="true" t="shared" si="18" ref="E75:E106">D75*$D$11</f>
        <v>3.954221680543604</v>
      </c>
      <c r="F75" s="19">
        <f aca="true" t="shared" si="19" ref="F75:F106">A75+$C$12</f>
        <v>38</v>
      </c>
      <c r="G75" s="4">
        <f aca="true" t="shared" si="20" ref="G75:G106">IF(F75&gt;90,180,$J$2*ACOS((-SIN($C$12/$J$2)+COS($F75/$J$2)*SIN($A75/$J$2))/(SIN($F75/$J$2)*COS($A75/$J$2))))</f>
        <v>53.15927492032562</v>
      </c>
      <c r="H75" s="3">
        <f t="shared" si="14"/>
        <v>0.2953293051129201</v>
      </c>
      <c r="I75" s="4">
        <f aca="true" t="shared" si="21" ref="I75:I106">H75*$D$12</f>
        <v>4.69573595129543</v>
      </c>
      <c r="J75" s="4">
        <f aca="true" t="shared" si="22" ref="J75:J106">IF(I75&lt;$E$12,I75,$E$12)</f>
        <v>4.69573595129543</v>
      </c>
      <c r="K75" s="13">
        <f aca="true" t="shared" si="23" ref="K75:K106">$D$12/I75</f>
        <v>3.386050698956701</v>
      </c>
      <c r="M75" s="16">
        <v>32</v>
      </c>
      <c r="N75" s="25">
        <f aca="true" t="shared" si="24" ref="N75:N106">2*$J$2*ATAN(TAN($C$11/$J$2)/COS(M75/$J$2))/180</f>
        <v>0.052374754054236826</v>
      </c>
      <c r="O75" s="13">
        <f aca="true" t="shared" si="25" ref="O75:O106">N75*$D$11</f>
        <v>0.8484710156786366</v>
      </c>
      <c r="P75" s="22">
        <f aca="true" t="shared" si="26" ref="P75:P106">2*$J$2*ATAN(TAN($C$12/$J$2)/COS(M75/$J$2))/180</f>
        <v>0.07850022273937791</v>
      </c>
      <c r="Q75" s="4">
        <f aca="true" t="shared" si="27" ref="Q75:Q106">P75*$D$12</f>
        <v>1.248153541556109</v>
      </c>
      <c r="R75" s="4">
        <f t="shared" si="15"/>
        <v>0.6240767707780545</v>
      </c>
      <c r="S75" s="8">
        <f aca="true" t="shared" si="28" ref="S75:S106">$D$12/Q75</f>
        <v>12.738817357499954</v>
      </c>
    </row>
    <row r="76" spans="1:19" ht="12.75">
      <c r="A76" s="16">
        <v>33</v>
      </c>
      <c r="B76" s="19">
        <f t="shared" si="16"/>
        <v>37</v>
      </c>
      <c r="C76" s="4">
        <f t="shared" si="17"/>
        <v>43.64865625074321</v>
      </c>
      <c r="D76" s="3">
        <f t="shared" si="13"/>
        <v>0.24249253472635116</v>
      </c>
      <c r="E76" s="13">
        <f t="shared" si="18"/>
        <v>3.9283790625668886</v>
      </c>
      <c r="F76" s="19">
        <f t="shared" si="19"/>
        <v>39</v>
      </c>
      <c r="G76" s="4">
        <f t="shared" si="20"/>
        <v>52.85004318148349</v>
      </c>
      <c r="H76" s="3">
        <f t="shared" si="14"/>
        <v>0.29361135100824165</v>
      </c>
      <c r="I76" s="4">
        <f t="shared" si="21"/>
        <v>4.668420481031042</v>
      </c>
      <c r="J76" s="4">
        <f t="shared" si="22"/>
        <v>4.668420481031042</v>
      </c>
      <c r="K76" s="13">
        <f t="shared" si="23"/>
        <v>3.4058628747358277</v>
      </c>
      <c r="M76" s="16">
        <v>33</v>
      </c>
      <c r="N76" s="25">
        <f t="shared" si="24"/>
        <v>0.05295769511433517</v>
      </c>
      <c r="O76" s="13">
        <f t="shared" si="25"/>
        <v>0.8579146608522298</v>
      </c>
      <c r="P76" s="22">
        <f t="shared" si="26"/>
        <v>0.07936894896598792</v>
      </c>
      <c r="Q76" s="4">
        <f t="shared" si="27"/>
        <v>1.261966288559208</v>
      </c>
      <c r="R76" s="4">
        <f t="shared" si="15"/>
        <v>0.630983144279604</v>
      </c>
      <c r="S76" s="8">
        <f t="shared" si="28"/>
        <v>12.59938569211155</v>
      </c>
    </row>
    <row r="77" spans="1:19" ht="12.75">
      <c r="A77" s="16">
        <v>34</v>
      </c>
      <c r="B77" s="19">
        <f t="shared" si="16"/>
        <v>38</v>
      </c>
      <c r="C77" s="4">
        <f t="shared" si="17"/>
        <v>43.392628465569445</v>
      </c>
      <c r="D77" s="3">
        <f t="shared" si="13"/>
        <v>0.24107015814205246</v>
      </c>
      <c r="E77" s="13">
        <f t="shared" si="18"/>
        <v>3.9053365619012497</v>
      </c>
      <c r="F77" s="19">
        <f t="shared" si="19"/>
        <v>40</v>
      </c>
      <c r="G77" s="4">
        <f t="shared" si="20"/>
        <v>52.57691291179467</v>
      </c>
      <c r="H77" s="3">
        <f t="shared" si="14"/>
        <v>0.2920939606210815</v>
      </c>
      <c r="I77" s="4">
        <f t="shared" si="21"/>
        <v>4.644293973875196</v>
      </c>
      <c r="J77" s="4">
        <f t="shared" si="22"/>
        <v>4.644293973875196</v>
      </c>
      <c r="K77" s="13">
        <f t="shared" si="23"/>
        <v>3.423555892335784</v>
      </c>
      <c r="M77" s="16">
        <v>34</v>
      </c>
      <c r="N77" s="25">
        <f t="shared" si="24"/>
        <v>0.053570152509574136</v>
      </c>
      <c r="O77" s="13">
        <f t="shared" si="25"/>
        <v>0.8678364706551009</v>
      </c>
      <c r="P77" s="22">
        <f t="shared" si="26"/>
        <v>0.08028148466035565</v>
      </c>
      <c r="Q77" s="4">
        <f t="shared" si="27"/>
        <v>1.2764756060996547</v>
      </c>
      <c r="R77" s="4">
        <f t="shared" si="15"/>
        <v>0.6382378030498274</v>
      </c>
      <c r="S77" s="8">
        <f t="shared" si="28"/>
        <v>12.456172232372989</v>
      </c>
    </row>
    <row r="78" spans="1:19" ht="12.75">
      <c r="A78" s="16">
        <v>35</v>
      </c>
      <c r="B78" s="19">
        <f t="shared" si="16"/>
        <v>39</v>
      </c>
      <c r="C78" s="4">
        <f t="shared" si="17"/>
        <v>43.1665126956049</v>
      </c>
      <c r="D78" s="3">
        <f t="shared" si="13"/>
        <v>0.23981395942002723</v>
      </c>
      <c r="E78" s="13">
        <f t="shared" si="18"/>
        <v>3.8849861426044408</v>
      </c>
      <c r="F78" s="19">
        <f t="shared" si="19"/>
        <v>41</v>
      </c>
      <c r="G78" s="4">
        <f t="shared" si="20"/>
        <v>52.338643103681044</v>
      </c>
      <c r="H78" s="3">
        <f t="shared" si="14"/>
        <v>0.29077023946489466</v>
      </c>
      <c r="I78" s="4">
        <f t="shared" si="21"/>
        <v>4.623246807491825</v>
      </c>
      <c r="J78" s="4">
        <f t="shared" si="22"/>
        <v>4.623246807491825</v>
      </c>
      <c r="K78" s="13">
        <f t="shared" si="23"/>
        <v>3.4391415085680808</v>
      </c>
      <c r="M78" s="16">
        <v>35</v>
      </c>
      <c r="N78" s="25">
        <f t="shared" si="24"/>
        <v>0.054213534677739456</v>
      </c>
      <c r="O78" s="13">
        <f t="shared" si="25"/>
        <v>0.8782592617793792</v>
      </c>
      <c r="P78" s="22">
        <f t="shared" si="26"/>
        <v>0.08123989927955419</v>
      </c>
      <c r="Q78" s="4">
        <f t="shared" si="27"/>
        <v>1.2917143985449115</v>
      </c>
      <c r="R78" s="4">
        <f t="shared" si="15"/>
        <v>0.6458571992724558</v>
      </c>
      <c r="S78" s="8">
        <f t="shared" si="28"/>
        <v>12.309222547887527</v>
      </c>
    </row>
    <row r="79" spans="1:19" ht="12.75">
      <c r="A79" s="16">
        <v>36</v>
      </c>
      <c r="B79" s="19">
        <f t="shared" si="16"/>
        <v>40</v>
      </c>
      <c r="C79" s="4">
        <f t="shared" si="17"/>
        <v>42.96927364373163</v>
      </c>
      <c r="D79" s="3">
        <f t="shared" si="13"/>
        <v>0.23871818690962018</v>
      </c>
      <c r="E79" s="13">
        <f t="shared" si="18"/>
        <v>3.8672346279358467</v>
      </c>
      <c r="F79" s="19">
        <f t="shared" si="19"/>
        <v>42</v>
      </c>
      <c r="G79" s="4">
        <f t="shared" si="20"/>
        <v>52.134173584393466</v>
      </c>
      <c r="H79" s="3">
        <f t="shared" si="14"/>
        <v>0.2896342976910748</v>
      </c>
      <c r="I79" s="4">
        <f t="shared" si="21"/>
        <v>4.605185333288089</v>
      </c>
      <c r="J79" s="4">
        <f t="shared" si="22"/>
        <v>4.605185333288089</v>
      </c>
      <c r="K79" s="13">
        <f t="shared" si="23"/>
        <v>3.4526297747603234</v>
      </c>
      <c r="M79" s="16">
        <v>36</v>
      </c>
      <c r="N79" s="25">
        <f t="shared" si="24"/>
        <v>0.05488936046513725</v>
      </c>
      <c r="O79" s="13">
        <f t="shared" si="25"/>
        <v>0.8892076395352234</v>
      </c>
      <c r="P79" s="22">
        <f t="shared" si="26"/>
        <v>0.08224642292354609</v>
      </c>
      <c r="Q79" s="4">
        <f t="shared" si="27"/>
        <v>1.3077181244843827</v>
      </c>
      <c r="R79" s="4">
        <f t="shared" si="15"/>
        <v>0.6538590622421914</v>
      </c>
      <c r="S79" s="8">
        <f t="shared" si="28"/>
        <v>12.158583491583231</v>
      </c>
    </row>
    <row r="80" spans="1:19" ht="12.75">
      <c r="A80" s="16">
        <v>37</v>
      </c>
      <c r="B80" s="19">
        <f t="shared" si="16"/>
        <v>41</v>
      </c>
      <c r="C80" s="4">
        <f t="shared" si="17"/>
        <v>42.8000269646025</v>
      </c>
      <c r="D80" s="3">
        <f t="shared" si="13"/>
        <v>0.237777927581125</v>
      </c>
      <c r="E80" s="13">
        <f t="shared" si="18"/>
        <v>3.852002426814225</v>
      </c>
      <c r="F80" s="19">
        <f t="shared" si="19"/>
        <v>43</v>
      </c>
      <c r="G80" s="4">
        <f t="shared" si="20"/>
        <v>51.962611009113814</v>
      </c>
      <c r="H80" s="3">
        <f t="shared" si="14"/>
        <v>0.2886811722728545</v>
      </c>
      <c r="I80" s="4">
        <f t="shared" si="21"/>
        <v>4.590030639138386</v>
      </c>
      <c r="J80" s="4">
        <f t="shared" si="22"/>
        <v>4.590030639138386</v>
      </c>
      <c r="K80" s="13">
        <f t="shared" si="23"/>
        <v>3.4640291645165697</v>
      </c>
      <c r="M80" s="16">
        <v>37</v>
      </c>
      <c r="N80" s="25">
        <f t="shared" si="24"/>
        <v>0.05559926916200953</v>
      </c>
      <c r="O80" s="13">
        <f t="shared" si="25"/>
        <v>0.9007081604245544</v>
      </c>
      <c r="P80" s="22">
        <f t="shared" si="26"/>
        <v>0.08330346072589268</v>
      </c>
      <c r="Q80" s="4">
        <f t="shared" si="27"/>
        <v>1.3245250255416936</v>
      </c>
      <c r="R80" s="4">
        <f t="shared" si="15"/>
        <v>0.6622625127708468</v>
      </c>
      <c r="S80" s="8">
        <f t="shared" si="28"/>
        <v>12.004303198044406</v>
      </c>
    </row>
    <row r="81" spans="1:19" ht="12.75">
      <c r="A81" s="16">
        <v>38</v>
      </c>
      <c r="B81" s="19">
        <f t="shared" si="16"/>
        <v>42</v>
      </c>
      <c r="C81" s="4">
        <f t="shared" si="17"/>
        <v>42.6580275433108</v>
      </c>
      <c r="D81" s="3">
        <f t="shared" si="13"/>
        <v>0.23698904190728223</v>
      </c>
      <c r="E81" s="13">
        <f t="shared" si="18"/>
        <v>3.839222478897972</v>
      </c>
      <c r="F81" s="19">
        <f t="shared" si="19"/>
        <v>44</v>
      </c>
      <c r="G81" s="4">
        <f t="shared" si="20"/>
        <v>51.82321737467818</v>
      </c>
      <c r="H81" s="3">
        <f t="shared" si="14"/>
        <v>0.28790676319265657</v>
      </c>
      <c r="I81" s="4">
        <f t="shared" si="21"/>
        <v>4.57771753476324</v>
      </c>
      <c r="J81" s="4">
        <f t="shared" si="22"/>
        <v>4.57771753476324</v>
      </c>
      <c r="K81" s="13">
        <f t="shared" si="23"/>
        <v>3.473346679705599</v>
      </c>
      <c r="M81" s="16">
        <v>38</v>
      </c>
      <c r="N81" s="25">
        <f t="shared" si="24"/>
        <v>0.05634503169395668</v>
      </c>
      <c r="O81" s="13">
        <f t="shared" si="25"/>
        <v>0.9127895134420981</v>
      </c>
      <c r="P81" s="22">
        <f t="shared" si="26"/>
        <v>0.08441360887550518</v>
      </c>
      <c r="Q81" s="4">
        <f t="shared" si="27"/>
        <v>1.3421763811205325</v>
      </c>
      <c r="R81" s="4">
        <f t="shared" si="15"/>
        <v>0.6710881905602663</v>
      </c>
      <c r="S81" s="8">
        <f t="shared" si="28"/>
        <v>11.846431082869815</v>
      </c>
    </row>
    <row r="82" spans="1:19" ht="12.75">
      <c r="A82" s="16">
        <v>39</v>
      </c>
      <c r="B82" s="19">
        <f t="shared" si="16"/>
        <v>43</v>
      </c>
      <c r="C82" s="4">
        <f t="shared" si="17"/>
        <v>42.54265988270894</v>
      </c>
      <c r="D82" s="3">
        <f t="shared" si="13"/>
        <v>0.2363481104594941</v>
      </c>
      <c r="E82" s="13">
        <f t="shared" si="18"/>
        <v>3.828839389443804</v>
      </c>
      <c r="F82" s="19">
        <f t="shared" si="19"/>
        <v>45</v>
      </c>
      <c r="G82" s="4">
        <f t="shared" si="20"/>
        <v>51.715400749958384</v>
      </c>
      <c r="H82" s="3">
        <f t="shared" si="14"/>
        <v>0.28730778194421325</v>
      </c>
      <c r="I82" s="4">
        <f t="shared" si="21"/>
        <v>4.568193732912991</v>
      </c>
      <c r="J82" s="4">
        <f t="shared" si="22"/>
        <v>4.568193732912991</v>
      </c>
      <c r="K82" s="13">
        <f t="shared" si="23"/>
        <v>3.4805879368564083</v>
      </c>
      <c r="M82" s="16">
        <v>39</v>
      </c>
      <c r="N82" s="25">
        <f t="shared" si="24"/>
        <v>0.057128563124872224</v>
      </c>
      <c r="O82" s="13">
        <f t="shared" si="25"/>
        <v>0.92548272262293</v>
      </c>
      <c r="P82" s="22">
        <f t="shared" si="26"/>
        <v>0.0855796724844669</v>
      </c>
      <c r="Q82" s="4">
        <f t="shared" si="27"/>
        <v>1.360716792503024</v>
      </c>
      <c r="R82" s="4">
        <f t="shared" si="15"/>
        <v>0.680358396251512</v>
      </c>
      <c r="S82" s="8">
        <f t="shared" si="28"/>
        <v>11.68501784324431</v>
      </c>
    </row>
    <row r="83" spans="1:19" ht="12.75">
      <c r="A83" s="16">
        <v>40</v>
      </c>
      <c r="B83" s="19">
        <f t="shared" si="16"/>
        <v>44</v>
      </c>
      <c r="C83" s="4">
        <f t="shared" si="17"/>
        <v>42.45343034543318</v>
      </c>
      <c r="D83" s="3">
        <f t="shared" si="13"/>
        <v>0.23585239080796214</v>
      </c>
      <c r="E83" s="13">
        <f t="shared" si="18"/>
        <v>3.8208087310889867</v>
      </c>
      <c r="F83" s="19">
        <f t="shared" si="19"/>
        <v>46</v>
      </c>
      <c r="G83" s="4">
        <f t="shared" si="20"/>
        <v>51.63870798493978</v>
      </c>
      <c r="H83" s="3">
        <f t="shared" si="14"/>
        <v>0.2868817110274432</v>
      </c>
      <c r="I83" s="4">
        <f t="shared" si="21"/>
        <v>4.561419205336347</v>
      </c>
      <c r="J83" s="4">
        <f t="shared" si="22"/>
        <v>4.561419205336347</v>
      </c>
      <c r="K83" s="13">
        <f t="shared" si="23"/>
        <v>3.4857572356863824</v>
      </c>
      <c r="M83" s="16">
        <v>40</v>
      </c>
      <c r="N83" s="25">
        <f t="shared" si="24"/>
        <v>0.057951936651375394</v>
      </c>
      <c r="O83" s="13">
        <f t="shared" si="25"/>
        <v>0.9388213737522814</v>
      </c>
      <c r="P83" s="22">
        <f t="shared" si="26"/>
        <v>0.08680468555002706</v>
      </c>
      <c r="Q83" s="4">
        <f t="shared" si="27"/>
        <v>1.3801945002454303</v>
      </c>
      <c r="R83" s="4">
        <f t="shared" si="15"/>
        <v>0.6900972501227152</v>
      </c>
      <c r="S83" s="8">
        <f t="shared" si="28"/>
        <v>11.520115459938882</v>
      </c>
    </row>
    <row r="84" spans="1:19" ht="12.75">
      <c r="A84" s="16">
        <v>41</v>
      </c>
      <c r="B84" s="19">
        <f t="shared" si="16"/>
        <v>45</v>
      </c>
      <c r="C84" s="4">
        <f t="shared" si="17"/>
        <v>42.38996105174483</v>
      </c>
      <c r="D84" s="3">
        <f t="shared" si="13"/>
        <v>0.2354997836208046</v>
      </c>
      <c r="E84" s="13">
        <f t="shared" si="18"/>
        <v>3.815096494657034</v>
      </c>
      <c r="F84" s="19">
        <f t="shared" si="19"/>
        <v>47</v>
      </c>
      <c r="G84" s="4">
        <f t="shared" si="20"/>
        <v>51.5928192160761</v>
      </c>
      <c r="H84" s="3">
        <f t="shared" si="14"/>
        <v>0.28662677342264503</v>
      </c>
      <c r="I84" s="4">
        <f t="shared" si="21"/>
        <v>4.557365697420056</v>
      </c>
      <c r="J84" s="4">
        <f t="shared" si="22"/>
        <v>4.557365697420056</v>
      </c>
      <c r="K84" s="13">
        <f t="shared" si="23"/>
        <v>3.488857611097801</v>
      </c>
      <c r="M84" s="16">
        <v>41</v>
      </c>
      <c r="N84" s="25">
        <f t="shared" si="24"/>
        <v>0.05881739929760722</v>
      </c>
      <c r="O84" s="13">
        <f t="shared" si="25"/>
        <v>0.952841868621237</v>
      </c>
      <c r="P84" s="22">
        <f t="shared" si="26"/>
        <v>0.08809193329772191</v>
      </c>
      <c r="Q84" s="4">
        <f t="shared" si="27"/>
        <v>1.4006617394337784</v>
      </c>
      <c r="R84" s="4">
        <f t="shared" si="15"/>
        <v>0.7003308697168892</v>
      </c>
      <c r="S84" s="8">
        <f t="shared" si="28"/>
        <v>11.3517772009876</v>
      </c>
    </row>
    <row r="85" spans="1:19" ht="12.75">
      <c r="A85" s="16">
        <v>42</v>
      </c>
      <c r="B85" s="19">
        <f t="shared" si="16"/>
        <v>46</v>
      </c>
      <c r="C85" s="4">
        <f t="shared" si="17"/>
        <v>42.35198528067045</v>
      </c>
      <c r="D85" s="3">
        <f t="shared" si="13"/>
        <v>0.23528880711483582</v>
      </c>
      <c r="E85" s="13">
        <f t="shared" si="18"/>
        <v>3.81167867526034</v>
      </c>
      <c r="F85" s="19">
        <f t="shared" si="19"/>
        <v>48</v>
      </c>
      <c r="G85" s="4">
        <f t="shared" si="20"/>
        <v>51.57754403327741</v>
      </c>
      <c r="H85" s="3">
        <f t="shared" si="14"/>
        <v>0.2865419112959856</v>
      </c>
      <c r="I85" s="4">
        <f t="shared" si="21"/>
        <v>4.556016389606171</v>
      </c>
      <c r="J85" s="4">
        <f t="shared" si="22"/>
        <v>4.556016389606171</v>
      </c>
      <c r="K85" s="13">
        <f t="shared" si="23"/>
        <v>3.4898908696363184</v>
      </c>
      <c r="M85" s="16">
        <v>42</v>
      </c>
      <c r="N85" s="25">
        <f t="shared" si="24"/>
        <v>0.059727389553432965</v>
      </c>
      <c r="O85" s="13">
        <f t="shared" si="25"/>
        <v>0.967583710765614</v>
      </c>
      <c r="P85" s="22">
        <f t="shared" si="26"/>
        <v>0.08944497723835869</v>
      </c>
      <c r="Q85" s="4">
        <f t="shared" si="27"/>
        <v>1.4221751380899033</v>
      </c>
      <c r="R85" s="4">
        <f t="shared" si="15"/>
        <v>0.7110875690449516</v>
      </c>
      <c r="S85" s="8">
        <f t="shared" si="28"/>
        <v>11.180057627329214</v>
      </c>
    </row>
    <row r="86" spans="1:19" ht="12.75">
      <c r="A86" s="16">
        <v>43</v>
      </c>
      <c r="B86" s="19">
        <f t="shared" si="16"/>
        <v>47</v>
      </c>
      <c r="C86" s="4">
        <f t="shared" si="17"/>
        <v>42.33934426183763</v>
      </c>
      <c r="D86" s="3">
        <f t="shared" si="13"/>
        <v>0.23521857923243128</v>
      </c>
      <c r="E86" s="13">
        <f t="shared" si="18"/>
        <v>3.8105409835653865</v>
      </c>
      <c r="F86" s="19">
        <f t="shared" si="19"/>
        <v>49</v>
      </c>
      <c r="G86" s="4">
        <f t="shared" si="20"/>
        <v>51.5928192160761</v>
      </c>
      <c r="H86" s="3">
        <f t="shared" si="14"/>
        <v>0.28662677342264503</v>
      </c>
      <c r="I86" s="4">
        <f t="shared" si="21"/>
        <v>4.557365697420056</v>
      </c>
      <c r="J86" s="4">
        <f t="shared" si="22"/>
        <v>4.557365697420056</v>
      </c>
      <c r="K86" s="13">
        <f t="shared" si="23"/>
        <v>3.488857611097801</v>
      </c>
      <c r="M86" s="16">
        <v>43</v>
      </c>
      <c r="N86" s="25">
        <f t="shared" si="24"/>
        <v>0.06068455723966494</v>
      </c>
      <c r="O86" s="13">
        <f t="shared" si="25"/>
        <v>0.983089827282572</v>
      </c>
      <c r="P86" s="22">
        <f t="shared" si="26"/>
        <v>0.09086768332569115</v>
      </c>
      <c r="Q86" s="4">
        <f t="shared" si="27"/>
        <v>1.4447961648784893</v>
      </c>
      <c r="R86" s="4">
        <f t="shared" si="15"/>
        <v>0.7223980824392446</v>
      </c>
      <c r="S86" s="8">
        <f t="shared" si="28"/>
        <v>11.00501260074789</v>
      </c>
    </row>
    <row r="87" spans="1:19" ht="12.75">
      <c r="A87" s="16">
        <v>44</v>
      </c>
      <c r="B87" s="19">
        <f t="shared" si="16"/>
        <v>48</v>
      </c>
      <c r="C87" s="4">
        <f t="shared" si="17"/>
        <v>42.35198528067045</v>
      </c>
      <c r="D87" s="3">
        <f t="shared" si="13"/>
        <v>0.23528880711483582</v>
      </c>
      <c r="E87" s="13">
        <f t="shared" si="18"/>
        <v>3.81167867526034</v>
      </c>
      <c r="F87" s="19">
        <f t="shared" si="19"/>
        <v>50</v>
      </c>
      <c r="G87" s="4">
        <f t="shared" si="20"/>
        <v>51.638707984939785</v>
      </c>
      <c r="H87" s="3">
        <f t="shared" si="14"/>
        <v>0.28688171102744325</v>
      </c>
      <c r="I87" s="4">
        <f t="shared" si="21"/>
        <v>4.561419205336348</v>
      </c>
      <c r="J87" s="4">
        <f t="shared" si="22"/>
        <v>4.561419205336348</v>
      </c>
      <c r="K87" s="13">
        <f t="shared" si="23"/>
        <v>3.485757235686382</v>
      </c>
      <c r="M87" s="16">
        <v>44</v>
      </c>
      <c r="N87" s="25">
        <f t="shared" si="24"/>
        <v>0.061691785932242886</v>
      </c>
      <c r="O87" s="13">
        <f t="shared" si="25"/>
        <v>0.9994069321023347</v>
      </c>
      <c r="P87" s="22">
        <f t="shared" si="26"/>
        <v>0.09236425366572673</v>
      </c>
      <c r="Q87" s="4">
        <f t="shared" si="27"/>
        <v>1.468591633285055</v>
      </c>
      <c r="R87" s="4">
        <f t="shared" si="15"/>
        <v>0.7342958166425275</v>
      </c>
      <c r="S87" s="8">
        <f t="shared" si="28"/>
        <v>10.826699294502786</v>
      </c>
    </row>
    <row r="88" spans="1:19" ht="12.75">
      <c r="A88" s="16">
        <v>45</v>
      </c>
      <c r="B88" s="19">
        <f t="shared" si="16"/>
        <v>49</v>
      </c>
      <c r="C88" s="4">
        <f t="shared" si="17"/>
        <v>42.38996105174485</v>
      </c>
      <c r="D88" s="3">
        <f t="shared" si="13"/>
        <v>0.2354997836208047</v>
      </c>
      <c r="E88" s="13">
        <f t="shared" si="18"/>
        <v>3.815096494657036</v>
      </c>
      <c r="F88" s="19">
        <f t="shared" si="19"/>
        <v>51</v>
      </c>
      <c r="G88" s="4">
        <f t="shared" si="20"/>
        <v>51.715400749958384</v>
      </c>
      <c r="H88" s="3">
        <f t="shared" si="14"/>
        <v>0.28730778194421325</v>
      </c>
      <c r="I88" s="4">
        <f t="shared" si="21"/>
        <v>4.568193732912991</v>
      </c>
      <c r="J88" s="4">
        <f t="shared" si="22"/>
        <v>4.568193732912991</v>
      </c>
      <c r="K88" s="13">
        <f t="shared" si="23"/>
        <v>3.4805879368564083</v>
      </c>
      <c r="M88" s="16">
        <v>45</v>
      </c>
      <c r="N88" s="25">
        <f t="shared" si="24"/>
        <v>0.06275221833505726</v>
      </c>
      <c r="O88" s="13">
        <f t="shared" si="25"/>
        <v>1.0165859370279275</v>
      </c>
      <c r="P88" s="22">
        <f t="shared" si="26"/>
        <v>0.09393926230482011</v>
      </c>
      <c r="Q88" s="4">
        <f t="shared" si="27"/>
        <v>1.4936342706466397</v>
      </c>
      <c r="R88" s="4">
        <f t="shared" si="15"/>
        <v>0.7468171353233198</v>
      </c>
      <c r="S88" s="8">
        <f t="shared" si="28"/>
        <v>10.645176207102162</v>
      </c>
    </row>
    <row r="89" spans="1:19" ht="12.75">
      <c r="A89" s="16">
        <v>46</v>
      </c>
      <c r="B89" s="19">
        <f t="shared" si="16"/>
        <v>50</v>
      </c>
      <c r="C89" s="4">
        <f t="shared" si="17"/>
        <v>42.45343034543318</v>
      </c>
      <c r="D89" s="3">
        <f t="shared" si="13"/>
        <v>0.23585239080796214</v>
      </c>
      <c r="E89" s="13">
        <f t="shared" si="18"/>
        <v>3.8208087310889867</v>
      </c>
      <c r="F89" s="19">
        <f t="shared" si="19"/>
        <v>52</v>
      </c>
      <c r="G89" s="4">
        <f t="shared" si="20"/>
        <v>51.82321737467819</v>
      </c>
      <c r="H89" s="3">
        <f t="shared" si="14"/>
        <v>0.28790676319265657</v>
      </c>
      <c r="I89" s="4">
        <f t="shared" si="21"/>
        <v>4.57771753476324</v>
      </c>
      <c r="J89" s="4">
        <f t="shared" si="22"/>
        <v>4.57771753476324</v>
      </c>
      <c r="K89" s="13">
        <f t="shared" si="23"/>
        <v>3.473346679705599</v>
      </c>
      <c r="M89" s="16">
        <v>46</v>
      </c>
      <c r="N89" s="25">
        <f t="shared" si="24"/>
        <v>0.06386928506036169</v>
      </c>
      <c r="O89" s="13">
        <f t="shared" si="25"/>
        <v>1.0346824179778593</v>
      </c>
      <c r="P89" s="22">
        <f t="shared" si="26"/>
        <v>0.09559769571460447</v>
      </c>
      <c r="Q89" s="4">
        <f t="shared" si="27"/>
        <v>1.520003361862211</v>
      </c>
      <c r="R89" s="4">
        <f t="shared" si="15"/>
        <v>0.7600016809311055</v>
      </c>
      <c r="S89" s="8">
        <f t="shared" si="28"/>
        <v>10.46050317975635</v>
      </c>
    </row>
    <row r="90" spans="1:19" ht="12.75">
      <c r="A90" s="16">
        <v>47</v>
      </c>
      <c r="B90" s="19">
        <f t="shared" si="16"/>
        <v>51</v>
      </c>
      <c r="C90" s="4">
        <f t="shared" si="17"/>
        <v>42.54265988270894</v>
      </c>
      <c r="D90" s="3">
        <f t="shared" si="13"/>
        <v>0.2363481104594941</v>
      </c>
      <c r="E90" s="13">
        <f t="shared" si="18"/>
        <v>3.828839389443804</v>
      </c>
      <c r="F90" s="19">
        <f t="shared" si="19"/>
        <v>53</v>
      </c>
      <c r="G90" s="4">
        <f t="shared" si="20"/>
        <v>51.962611009113814</v>
      </c>
      <c r="H90" s="3">
        <f t="shared" si="14"/>
        <v>0.2886811722728545</v>
      </c>
      <c r="I90" s="4">
        <f t="shared" si="21"/>
        <v>4.590030639138386</v>
      </c>
      <c r="J90" s="4">
        <f t="shared" si="22"/>
        <v>4.590030639138386</v>
      </c>
      <c r="K90" s="13">
        <f t="shared" si="23"/>
        <v>3.4640291645165697</v>
      </c>
      <c r="M90" s="16">
        <v>47</v>
      </c>
      <c r="N90" s="25">
        <f t="shared" si="24"/>
        <v>0.06504673735908778</v>
      </c>
      <c r="O90" s="13">
        <f t="shared" si="25"/>
        <v>1.053757145217222</v>
      </c>
      <c r="P90" s="22">
        <f t="shared" si="26"/>
        <v>0.09734499870057285</v>
      </c>
      <c r="Q90" s="4">
        <f t="shared" si="27"/>
        <v>1.5477854793391084</v>
      </c>
      <c r="R90" s="4">
        <f t="shared" si="15"/>
        <v>0.7738927396695542</v>
      </c>
      <c r="S90" s="8">
        <f t="shared" si="28"/>
        <v>10.272741418138365</v>
      </c>
    </row>
    <row r="91" spans="1:19" ht="12.75">
      <c r="A91" s="16">
        <v>48</v>
      </c>
      <c r="B91" s="19">
        <f t="shared" si="16"/>
        <v>52</v>
      </c>
      <c r="C91" s="4">
        <f t="shared" si="17"/>
        <v>42.65802754331083</v>
      </c>
      <c r="D91" s="3">
        <f t="shared" si="13"/>
        <v>0.2369890419072824</v>
      </c>
      <c r="E91" s="13">
        <f t="shared" si="18"/>
        <v>3.8392224788979745</v>
      </c>
      <c r="F91" s="19">
        <f t="shared" si="19"/>
        <v>54</v>
      </c>
      <c r="G91" s="4">
        <f t="shared" si="20"/>
        <v>52.13417358439347</v>
      </c>
      <c r="H91" s="3">
        <f t="shared" si="14"/>
        <v>0.28963429769107485</v>
      </c>
      <c r="I91" s="4">
        <f t="shared" si="21"/>
        <v>4.60518533328809</v>
      </c>
      <c r="J91" s="4">
        <f t="shared" si="22"/>
        <v>4.60518533328809</v>
      </c>
      <c r="K91" s="13">
        <f t="shared" si="23"/>
        <v>3.452629774760323</v>
      </c>
      <c r="M91" s="16">
        <v>48</v>
      </c>
      <c r="N91" s="25">
        <f t="shared" si="24"/>
        <v>0.06628868444411198</v>
      </c>
      <c r="O91" s="13">
        <f t="shared" si="25"/>
        <v>1.073876687994614</v>
      </c>
      <c r="P91" s="22">
        <f t="shared" si="26"/>
        <v>0.09918712659170176</v>
      </c>
      <c r="Q91" s="4">
        <f t="shared" si="27"/>
        <v>1.577075312808058</v>
      </c>
      <c r="R91" s="4">
        <f t="shared" si="15"/>
        <v>0.788537656404029</v>
      </c>
      <c r="S91" s="8">
        <f t="shared" si="28"/>
        <v>10.081953519194522</v>
      </c>
    </row>
    <row r="92" spans="1:19" ht="12.75">
      <c r="A92" s="16">
        <v>49</v>
      </c>
      <c r="B92" s="19">
        <f t="shared" si="16"/>
        <v>53</v>
      </c>
      <c r="C92" s="4">
        <f t="shared" si="17"/>
        <v>42.80002696460249</v>
      </c>
      <c r="D92" s="3">
        <f t="shared" si="13"/>
        <v>0.23777792758112493</v>
      </c>
      <c r="E92" s="13">
        <f t="shared" si="18"/>
        <v>3.8520024268142237</v>
      </c>
      <c r="F92" s="19">
        <f t="shared" si="19"/>
        <v>55</v>
      </c>
      <c r="G92" s="4">
        <f t="shared" si="20"/>
        <v>52.33864310368103</v>
      </c>
      <c r="H92" s="3">
        <f t="shared" si="14"/>
        <v>0.2907702394648946</v>
      </c>
      <c r="I92" s="4">
        <f t="shared" si="21"/>
        <v>4.6232468074918245</v>
      </c>
      <c r="J92" s="4">
        <f t="shared" si="22"/>
        <v>4.6232468074918245</v>
      </c>
      <c r="K92" s="13">
        <f t="shared" si="23"/>
        <v>3.4391415085680817</v>
      </c>
      <c r="M92" s="16">
        <v>49</v>
      </c>
      <c r="N92" s="25">
        <f t="shared" si="24"/>
        <v>0.06759963617172503</v>
      </c>
      <c r="O92" s="13">
        <f t="shared" si="25"/>
        <v>1.0951141059819454</v>
      </c>
      <c r="P92" s="22">
        <f t="shared" si="26"/>
        <v>0.10113060472583807</v>
      </c>
      <c r="Q92" s="4">
        <f t="shared" si="27"/>
        <v>1.6079766151408252</v>
      </c>
      <c r="R92" s="4">
        <f t="shared" si="15"/>
        <v>0.8039883075704126</v>
      </c>
      <c r="S92" s="8">
        <f t="shared" si="28"/>
        <v>9.888203503884595</v>
      </c>
    </row>
    <row r="93" spans="1:19" ht="12.75">
      <c r="A93" s="16">
        <v>50</v>
      </c>
      <c r="B93" s="19">
        <f t="shared" si="16"/>
        <v>54</v>
      </c>
      <c r="C93" s="4">
        <f t="shared" si="17"/>
        <v>42.96927364373163</v>
      </c>
      <c r="D93" s="3">
        <f t="shared" si="13"/>
        <v>0.23871818690962018</v>
      </c>
      <c r="E93" s="13">
        <f t="shared" si="18"/>
        <v>3.8672346279358467</v>
      </c>
      <c r="F93" s="19">
        <f t="shared" si="19"/>
        <v>56</v>
      </c>
      <c r="G93" s="4">
        <f t="shared" si="20"/>
        <v>52.57691291179468</v>
      </c>
      <c r="H93" s="3">
        <f t="shared" si="14"/>
        <v>0.29209396062108156</v>
      </c>
      <c r="I93" s="4">
        <f t="shared" si="21"/>
        <v>4.644293973875197</v>
      </c>
      <c r="J93" s="4">
        <f t="shared" si="22"/>
        <v>4.644293973875197</v>
      </c>
      <c r="K93" s="13">
        <f t="shared" si="23"/>
        <v>3.4235558923357834</v>
      </c>
      <c r="M93" s="16">
        <v>50</v>
      </c>
      <c r="N93" s="25">
        <f t="shared" si="24"/>
        <v>0.06898455199541173</v>
      </c>
      <c r="O93" s="13">
        <f t="shared" si="25"/>
        <v>1.11754974232567</v>
      </c>
      <c r="P93" s="22">
        <f t="shared" si="26"/>
        <v>0.10318259643581408</v>
      </c>
      <c r="Q93" s="4">
        <f t="shared" si="27"/>
        <v>1.640603283329444</v>
      </c>
      <c r="R93" s="4">
        <f t="shared" si="15"/>
        <v>0.820301641664722</v>
      </c>
      <c r="S93" s="8">
        <f t="shared" si="28"/>
        <v>9.691556856897485</v>
      </c>
    </row>
    <row r="94" spans="1:19" ht="12.75">
      <c r="A94" s="16">
        <v>51</v>
      </c>
      <c r="B94" s="19">
        <f t="shared" si="16"/>
        <v>55</v>
      </c>
      <c r="C94" s="4">
        <f t="shared" si="17"/>
        <v>43.1665126956049</v>
      </c>
      <c r="D94" s="3">
        <f t="shared" si="13"/>
        <v>0.23981395942002723</v>
      </c>
      <c r="E94" s="13">
        <f t="shared" si="18"/>
        <v>3.8849861426044408</v>
      </c>
      <c r="F94" s="19">
        <f t="shared" si="19"/>
        <v>57</v>
      </c>
      <c r="G94" s="4">
        <f t="shared" si="20"/>
        <v>52.85004318148347</v>
      </c>
      <c r="H94" s="3">
        <f t="shared" si="14"/>
        <v>0.2936113510082415</v>
      </c>
      <c r="I94" s="4">
        <f t="shared" si="21"/>
        <v>4.66842048103104</v>
      </c>
      <c r="J94" s="4">
        <f t="shared" si="22"/>
        <v>4.66842048103104</v>
      </c>
      <c r="K94" s="13">
        <f t="shared" si="23"/>
        <v>3.405862874735829</v>
      </c>
      <c r="M94" s="16">
        <v>51</v>
      </c>
      <c r="N94" s="25">
        <f t="shared" si="24"/>
        <v>0.0704488972881547</v>
      </c>
      <c r="O94" s="13">
        <f t="shared" si="25"/>
        <v>1.1412721360681062</v>
      </c>
      <c r="P94" s="22">
        <f t="shared" si="26"/>
        <v>0.10535098097216784</v>
      </c>
      <c r="Q94" s="4">
        <f t="shared" si="27"/>
        <v>1.6750805974574687</v>
      </c>
      <c r="R94" s="4">
        <f t="shared" si="15"/>
        <v>0.8375402987287344</v>
      </c>
      <c r="S94" s="8">
        <f t="shared" si="28"/>
        <v>9.492080574590807</v>
      </c>
    </row>
    <row r="95" spans="1:19" ht="12.75">
      <c r="A95" s="16">
        <v>52</v>
      </c>
      <c r="B95" s="19">
        <f t="shared" si="16"/>
        <v>56</v>
      </c>
      <c r="C95" s="4">
        <f t="shared" si="17"/>
        <v>43.392628465569445</v>
      </c>
      <c r="D95" s="3">
        <f t="shared" si="13"/>
        <v>0.24107015814205246</v>
      </c>
      <c r="E95" s="13">
        <f t="shared" si="18"/>
        <v>3.9053365619012497</v>
      </c>
      <c r="F95" s="19">
        <f t="shared" si="19"/>
        <v>58</v>
      </c>
      <c r="G95" s="4">
        <f t="shared" si="20"/>
        <v>53.15927492032562</v>
      </c>
      <c r="H95" s="3">
        <f t="shared" si="14"/>
        <v>0.2953293051129201</v>
      </c>
      <c r="I95" s="4">
        <f t="shared" si="21"/>
        <v>4.69573595129543</v>
      </c>
      <c r="J95" s="4">
        <f t="shared" si="22"/>
        <v>4.69573595129543</v>
      </c>
      <c r="K95" s="13">
        <f t="shared" si="23"/>
        <v>3.386050698956701</v>
      </c>
      <c r="M95" s="16">
        <v>52</v>
      </c>
      <c r="N95" s="25">
        <f t="shared" si="24"/>
        <v>0.071998708353256</v>
      </c>
      <c r="O95" s="13">
        <f t="shared" si="25"/>
        <v>1.1663790753227472</v>
      </c>
      <c r="P95" s="22">
        <f t="shared" si="26"/>
        <v>0.10764444307970644</v>
      </c>
      <c r="Q95" s="4">
        <f t="shared" si="27"/>
        <v>1.7115466449673324</v>
      </c>
      <c r="R95" s="4">
        <f t="shared" si="15"/>
        <v>0.8557733224836662</v>
      </c>
      <c r="S95" s="8">
        <f t="shared" si="28"/>
        <v>9.289843222650514</v>
      </c>
    </row>
    <row r="96" spans="1:19" ht="12.75">
      <c r="A96" s="16">
        <v>53</v>
      </c>
      <c r="B96" s="19">
        <f t="shared" si="16"/>
        <v>57</v>
      </c>
      <c r="C96" s="4">
        <f t="shared" si="17"/>
        <v>43.6486562507432</v>
      </c>
      <c r="D96" s="3">
        <f t="shared" si="13"/>
        <v>0.24249253472635113</v>
      </c>
      <c r="E96" s="13">
        <f t="shared" si="18"/>
        <v>3.928379062566888</v>
      </c>
      <c r="F96" s="19">
        <f t="shared" si="19"/>
        <v>59</v>
      </c>
      <c r="G96" s="4">
        <f t="shared" si="20"/>
        <v>53.50604688206223</v>
      </c>
      <c r="H96" s="3">
        <f t="shared" si="14"/>
        <v>0.29725581601145684</v>
      </c>
      <c r="I96" s="4">
        <f t="shared" si="21"/>
        <v>4.7263674745821636</v>
      </c>
      <c r="J96" s="4">
        <f t="shared" si="22"/>
        <v>4.7263674745821636</v>
      </c>
      <c r="K96" s="13">
        <f t="shared" si="23"/>
        <v>3.364105750453872</v>
      </c>
      <c r="M96" s="16">
        <v>53</v>
      </c>
      <c r="N96" s="25">
        <f t="shared" si="24"/>
        <v>0.0736406677199544</v>
      </c>
      <c r="O96" s="13">
        <f t="shared" si="25"/>
        <v>1.1929788170632611</v>
      </c>
      <c r="P96" s="22">
        <f t="shared" si="26"/>
        <v>0.1100725762893608</v>
      </c>
      <c r="Q96" s="4">
        <f t="shared" si="27"/>
        <v>1.750153963000837</v>
      </c>
      <c r="R96" s="4">
        <f t="shared" si="15"/>
        <v>0.8750769815004185</v>
      </c>
      <c r="S96" s="8">
        <f t="shared" si="28"/>
        <v>9.084915005270538</v>
      </c>
    </row>
    <row r="97" spans="1:19" ht="12.75">
      <c r="A97" s="16">
        <v>54</v>
      </c>
      <c r="B97" s="19">
        <f t="shared" si="16"/>
        <v>58</v>
      </c>
      <c r="C97" s="4">
        <f t="shared" si="17"/>
        <v>43.93579645048449</v>
      </c>
      <c r="D97" s="3">
        <f t="shared" si="13"/>
        <v>0.24408775805824717</v>
      </c>
      <c r="E97" s="13">
        <f t="shared" si="18"/>
        <v>3.954221680543604</v>
      </c>
      <c r="F97" s="19">
        <f t="shared" si="19"/>
        <v>60</v>
      </c>
      <c r="G97" s="4">
        <f t="shared" si="20"/>
        <v>53.8920158642677</v>
      </c>
      <c r="H97" s="3">
        <f t="shared" si="14"/>
        <v>0.29940008813482055</v>
      </c>
      <c r="I97" s="4">
        <f t="shared" si="21"/>
        <v>4.760461401343647</v>
      </c>
      <c r="J97" s="4">
        <f t="shared" si="22"/>
        <v>4.760461401343647</v>
      </c>
      <c r="K97" s="13">
        <f t="shared" si="23"/>
        <v>3.34001237684906</v>
      </c>
      <c r="M97" s="16">
        <v>54</v>
      </c>
      <c r="N97" s="25">
        <f t="shared" si="24"/>
        <v>0.07538219166288569</v>
      </c>
      <c r="O97" s="13">
        <f t="shared" si="25"/>
        <v>1.221191504938748</v>
      </c>
      <c r="P97" s="22">
        <f t="shared" si="26"/>
        <v>0.11264600240962357</v>
      </c>
      <c r="Q97" s="4">
        <f t="shared" si="27"/>
        <v>1.7910714383130149</v>
      </c>
      <c r="R97" s="4">
        <f t="shared" si="15"/>
        <v>0.8955357191565074</v>
      </c>
      <c r="S97" s="8">
        <f t="shared" si="28"/>
        <v>8.877367848027317</v>
      </c>
    </row>
    <row r="98" spans="1:19" ht="12.75">
      <c r="A98" s="16">
        <v>55</v>
      </c>
      <c r="B98" s="19">
        <f t="shared" si="16"/>
        <v>59</v>
      </c>
      <c r="C98" s="4">
        <f t="shared" si="17"/>
        <v>44.2554315481367</v>
      </c>
      <c r="D98" s="3">
        <f t="shared" si="13"/>
        <v>0.24586350860075942</v>
      </c>
      <c r="E98" s="13">
        <f t="shared" si="18"/>
        <v>3.9829888393323025</v>
      </c>
      <c r="F98" s="19">
        <f t="shared" si="19"/>
        <v>61</v>
      </c>
      <c r="G98" s="4">
        <f t="shared" si="20"/>
        <v>54.31908099629603</v>
      </c>
      <c r="H98" s="3">
        <f t="shared" si="14"/>
        <v>0.3017726722016446</v>
      </c>
      <c r="I98" s="4">
        <f t="shared" si="21"/>
        <v>4.798185488006149</v>
      </c>
      <c r="J98" s="4">
        <f t="shared" si="22"/>
        <v>4.798185488006149</v>
      </c>
      <c r="K98" s="13">
        <f t="shared" si="23"/>
        <v>3.3137526758281135</v>
      </c>
      <c r="M98" s="16">
        <v>55</v>
      </c>
      <c r="N98" s="25">
        <f t="shared" si="24"/>
        <v>0.07723153231186479</v>
      </c>
      <c r="O98" s="13">
        <f t="shared" si="25"/>
        <v>1.2511508234522095</v>
      </c>
      <c r="P98" s="22">
        <f t="shared" si="26"/>
        <v>0.11537651022353078</v>
      </c>
      <c r="Q98" s="4">
        <f t="shared" si="27"/>
        <v>1.8344865125541394</v>
      </c>
      <c r="R98" s="4">
        <f t="shared" si="15"/>
        <v>0.9172432562770697</v>
      </c>
      <c r="S98" s="8">
        <f t="shared" si="28"/>
        <v>8.667275497088594</v>
      </c>
    </row>
    <row r="99" spans="1:19" ht="12.75">
      <c r="A99" s="16">
        <v>56</v>
      </c>
      <c r="B99" s="19">
        <f t="shared" si="16"/>
        <v>60</v>
      </c>
      <c r="C99" s="4">
        <f t="shared" si="17"/>
        <v>44.609146427650245</v>
      </c>
      <c r="D99" s="3">
        <f t="shared" si="13"/>
        <v>0.2478285912647236</v>
      </c>
      <c r="E99" s="13">
        <f t="shared" si="18"/>
        <v>4.014823178488522</v>
      </c>
      <c r="F99" s="19">
        <f t="shared" si="19"/>
        <v>62</v>
      </c>
      <c r="G99" s="4">
        <f t="shared" si="20"/>
        <v>54.789412775040866</v>
      </c>
      <c r="H99" s="3">
        <f t="shared" si="14"/>
        <v>0.3043856265280048</v>
      </c>
      <c r="I99" s="4">
        <f t="shared" si="21"/>
        <v>4.839731461795277</v>
      </c>
      <c r="J99" s="4">
        <f t="shared" si="22"/>
        <v>4.839731461795277</v>
      </c>
      <c r="K99" s="13">
        <f t="shared" si="23"/>
        <v>3.2853062459176123</v>
      </c>
      <c r="M99" s="16">
        <v>56</v>
      </c>
      <c r="N99" s="25">
        <f t="shared" si="24"/>
        <v>0.0791978972543226</v>
      </c>
      <c r="O99" s="13">
        <f t="shared" si="25"/>
        <v>1.283005935520026</v>
      </c>
      <c r="P99" s="22">
        <f t="shared" si="26"/>
        <v>0.118277217043585</v>
      </c>
      <c r="Q99" s="4">
        <f t="shared" si="27"/>
        <v>1.8806077509930015</v>
      </c>
      <c r="R99" s="4">
        <f t="shared" si="15"/>
        <v>0.9403038754965007</v>
      </c>
      <c r="S99" s="8">
        <f t="shared" si="28"/>
        <v>8.454713637973924</v>
      </c>
    </row>
    <row r="100" spans="1:19" ht="12.75">
      <c r="A100" s="16">
        <v>57</v>
      </c>
      <c r="B100" s="19">
        <f t="shared" si="16"/>
        <v>61</v>
      </c>
      <c r="C100" s="4">
        <f t="shared" si="17"/>
        <v>44.99875265619607</v>
      </c>
      <c r="D100" s="3">
        <f t="shared" si="13"/>
        <v>0.2499930703122004</v>
      </c>
      <c r="E100" s="13">
        <f t="shared" si="18"/>
        <v>4.049887739057646</v>
      </c>
      <c r="F100" s="19">
        <f t="shared" si="19"/>
        <v>63</v>
      </c>
      <c r="G100" s="4">
        <f t="shared" si="20"/>
        <v>55.305487801384615</v>
      </c>
      <c r="H100" s="3">
        <f t="shared" si="14"/>
        <v>0.30725271000769233</v>
      </c>
      <c r="I100" s="4">
        <f t="shared" si="21"/>
        <v>4.8853180891223085</v>
      </c>
      <c r="J100" s="4">
        <f t="shared" si="22"/>
        <v>4.8853180891223085</v>
      </c>
      <c r="K100" s="13">
        <f t="shared" si="23"/>
        <v>3.2546498938120485</v>
      </c>
      <c r="M100" s="16">
        <v>57</v>
      </c>
      <c r="N100" s="25">
        <f t="shared" si="24"/>
        <v>0.08129159020826801</v>
      </c>
      <c r="O100" s="13">
        <f t="shared" si="25"/>
        <v>1.3169237613739417</v>
      </c>
      <c r="P100" s="22">
        <f t="shared" si="26"/>
        <v>0.12136275758171712</v>
      </c>
      <c r="Q100" s="4">
        <f t="shared" si="27"/>
        <v>1.9296678455493022</v>
      </c>
      <c r="R100" s="4">
        <f t="shared" si="15"/>
        <v>0.9648339227746511</v>
      </c>
      <c r="S100" s="8">
        <f t="shared" si="28"/>
        <v>8.239760037807896</v>
      </c>
    </row>
    <row r="101" spans="1:19" ht="12.75">
      <c r="A101" s="16">
        <v>58</v>
      </c>
      <c r="B101" s="19">
        <f t="shared" si="16"/>
        <v>62</v>
      </c>
      <c r="C101" s="4">
        <f t="shared" si="17"/>
        <v>45.42631752579444</v>
      </c>
      <c r="D101" s="3">
        <f t="shared" si="13"/>
        <v>0.252368430698858</v>
      </c>
      <c r="E101" s="13">
        <f t="shared" si="18"/>
        <v>4.088368577321499</v>
      </c>
      <c r="F101" s="19">
        <f t="shared" si="19"/>
        <v>64</v>
      </c>
      <c r="G101" s="4">
        <f t="shared" si="20"/>
        <v>55.87013042112403</v>
      </c>
      <c r="H101" s="3">
        <f t="shared" si="14"/>
        <v>0.31038961345068905</v>
      </c>
      <c r="I101" s="4">
        <f t="shared" si="21"/>
        <v>4.935194853865956</v>
      </c>
      <c r="J101" s="4">
        <f t="shared" si="22"/>
        <v>4.935194853865956</v>
      </c>
      <c r="K101" s="13">
        <f t="shared" si="23"/>
        <v>3.2217572904025924</v>
      </c>
      <c r="M101" s="16">
        <v>58</v>
      </c>
      <c r="N101" s="25">
        <f t="shared" si="24"/>
        <v>0.08352417720027341</v>
      </c>
      <c r="O101" s="13">
        <f t="shared" si="25"/>
        <v>1.3530916706444291</v>
      </c>
      <c r="P101" s="22">
        <f t="shared" si="26"/>
        <v>0.1246495055978009</v>
      </c>
      <c r="Q101" s="4">
        <f t="shared" si="27"/>
        <v>1.9819271390050344</v>
      </c>
      <c r="R101" s="4">
        <f t="shared" si="15"/>
        <v>0.9909635695025172</v>
      </c>
      <c r="S101" s="8">
        <f t="shared" si="28"/>
        <v>8.022494715916805</v>
      </c>
    </row>
    <row r="102" spans="1:19" ht="12.75">
      <c r="A102" s="16">
        <v>59</v>
      </c>
      <c r="B102" s="19">
        <f t="shared" si="16"/>
        <v>63</v>
      </c>
      <c r="C102" s="4">
        <f t="shared" si="17"/>
        <v>45.89419885456761</v>
      </c>
      <c r="D102" s="3">
        <f t="shared" si="13"/>
        <v>0.2549677714142645</v>
      </c>
      <c r="E102" s="13">
        <f t="shared" si="18"/>
        <v>4.130477896911085</v>
      </c>
      <c r="F102" s="19">
        <f t="shared" si="19"/>
        <v>65</v>
      </c>
      <c r="G102" s="4">
        <f t="shared" si="20"/>
        <v>56.486562799621815</v>
      </c>
      <c r="H102" s="3">
        <f t="shared" si="14"/>
        <v>0.31381423777567674</v>
      </c>
      <c r="I102" s="4">
        <f t="shared" si="21"/>
        <v>4.9896463806332605</v>
      </c>
      <c r="J102" s="4">
        <f t="shared" si="22"/>
        <v>4.9896463806332605</v>
      </c>
      <c r="K102" s="13">
        <f t="shared" si="23"/>
        <v>3.1865985657248226</v>
      </c>
      <c r="M102" s="16">
        <v>59</v>
      </c>
      <c r="N102" s="25">
        <f t="shared" si="24"/>
        <v>0.08590868377591862</v>
      </c>
      <c r="O102" s="13">
        <f t="shared" si="25"/>
        <v>1.3917206771698816</v>
      </c>
      <c r="P102" s="22">
        <f t="shared" si="26"/>
        <v>0.1281558350550084</v>
      </c>
      <c r="Q102" s="4">
        <f t="shared" si="27"/>
        <v>2.037677777374634</v>
      </c>
      <c r="R102" s="4">
        <f t="shared" si="15"/>
        <v>1.018838888687317</v>
      </c>
      <c r="S102" s="8">
        <f t="shared" si="28"/>
        <v>7.8030001487702005</v>
      </c>
    </row>
    <row r="103" spans="1:19" ht="12.75">
      <c r="A103" s="16">
        <v>60</v>
      </c>
      <c r="B103" s="19">
        <f t="shared" si="16"/>
        <v>64</v>
      </c>
      <c r="C103" s="4">
        <f t="shared" si="17"/>
        <v>46.40508681691599</v>
      </c>
      <c r="D103" s="3">
        <f t="shared" si="13"/>
        <v>0.2578060378717555</v>
      </c>
      <c r="E103" s="13">
        <f t="shared" si="18"/>
        <v>4.176457813522439</v>
      </c>
      <c r="F103" s="19">
        <f t="shared" si="19"/>
        <v>66</v>
      </c>
      <c r="G103" s="4">
        <f t="shared" si="20"/>
        <v>57.158465385768615</v>
      </c>
      <c r="H103" s="3">
        <f t="shared" si="14"/>
        <v>0.31754702992093675</v>
      </c>
      <c r="I103" s="4">
        <f t="shared" si="21"/>
        <v>5.048997775742895</v>
      </c>
      <c r="J103" s="4">
        <f t="shared" si="22"/>
        <v>5.048997775742895</v>
      </c>
      <c r="K103" s="13">
        <f t="shared" si="23"/>
        <v>3.149139830559842</v>
      </c>
      <c r="M103" s="16">
        <v>60</v>
      </c>
      <c r="N103" s="25">
        <f t="shared" si="24"/>
        <v>0.08845983017355867</v>
      </c>
      <c r="O103" s="13">
        <f t="shared" si="25"/>
        <v>1.4330492488116504</v>
      </c>
      <c r="P103" s="22">
        <f t="shared" si="26"/>
        <v>0.1319024291076289</v>
      </c>
      <c r="Q103" s="4">
        <f t="shared" si="27"/>
        <v>2.0972486228112994</v>
      </c>
      <c r="R103" s="4">
        <f t="shared" si="15"/>
        <v>1.0486243114056497</v>
      </c>
      <c r="S103" s="8">
        <f t="shared" si="28"/>
        <v>7.581361516731633</v>
      </c>
    </row>
    <row r="104" spans="1:19" ht="12.75">
      <c r="A104" s="16">
        <v>61</v>
      </c>
      <c r="B104" s="19">
        <f t="shared" si="16"/>
        <v>65</v>
      </c>
      <c r="C104" s="4">
        <f t="shared" si="17"/>
        <v>46.96205442304305</v>
      </c>
      <c r="D104" s="3">
        <f t="shared" si="13"/>
        <v>0.26090030235023914</v>
      </c>
      <c r="E104" s="13">
        <f t="shared" si="18"/>
        <v>4.226584898073874</v>
      </c>
      <c r="F104" s="19">
        <f t="shared" si="19"/>
        <v>67</v>
      </c>
      <c r="G104" s="4">
        <f t="shared" si="20"/>
        <v>57.890050285024294</v>
      </c>
      <c r="H104" s="3">
        <f t="shared" si="14"/>
        <v>0.3216113904723572</v>
      </c>
      <c r="I104" s="4">
        <f t="shared" si="21"/>
        <v>5.11362110851048</v>
      </c>
      <c r="J104" s="4">
        <f t="shared" si="22"/>
        <v>5.11362110851048</v>
      </c>
      <c r="K104" s="13">
        <f t="shared" si="23"/>
        <v>3.109342609200749</v>
      </c>
      <c r="M104" s="16">
        <v>61</v>
      </c>
      <c r="N104" s="25">
        <f t="shared" si="24"/>
        <v>0.09119431320660443</v>
      </c>
      <c r="O104" s="13">
        <f t="shared" si="25"/>
        <v>1.4773478739469916</v>
      </c>
      <c r="P104" s="22">
        <f t="shared" si="26"/>
        <v>0.13591264727451718</v>
      </c>
      <c r="Q104" s="4">
        <f t="shared" si="27"/>
        <v>2.161011091664823</v>
      </c>
      <c r="R104" s="4">
        <f t="shared" si="15"/>
        <v>1.0805055458324115</v>
      </c>
      <c r="S104" s="8">
        <f t="shared" si="28"/>
        <v>7.357667001954528</v>
      </c>
    </row>
    <row r="105" spans="1:19" ht="12.75">
      <c r="A105" s="16">
        <v>62</v>
      </c>
      <c r="B105" s="19">
        <f t="shared" si="16"/>
        <v>66</v>
      </c>
      <c r="C105" s="4">
        <f t="shared" si="17"/>
        <v>47.568618731611494</v>
      </c>
      <c r="D105" s="3">
        <f t="shared" si="13"/>
        <v>0.2642701040645083</v>
      </c>
      <c r="E105" s="13">
        <f t="shared" si="18"/>
        <v>4.281175685845034</v>
      </c>
      <c r="F105" s="19">
        <f t="shared" si="19"/>
        <v>68</v>
      </c>
      <c r="G105" s="4">
        <f t="shared" si="20"/>
        <v>58.68615081587752</v>
      </c>
      <c r="H105" s="3">
        <f t="shared" si="14"/>
        <v>0.32603417119931954</v>
      </c>
      <c r="I105" s="4">
        <f t="shared" si="21"/>
        <v>5.183943322069181</v>
      </c>
      <c r="J105" s="4">
        <f t="shared" si="22"/>
        <v>5.183943322069181</v>
      </c>
      <c r="K105" s="13">
        <f t="shared" si="23"/>
        <v>3.0671631636692904</v>
      </c>
      <c r="M105" s="16">
        <v>62</v>
      </c>
      <c r="N105" s="25">
        <f t="shared" si="24"/>
        <v>0.09413114596171468</v>
      </c>
      <c r="O105" s="13">
        <f t="shared" si="25"/>
        <v>1.5249245645797778</v>
      </c>
      <c r="P105" s="22">
        <f t="shared" si="26"/>
        <v>0.14021296373823944</v>
      </c>
      <c r="Q105" s="4">
        <f t="shared" si="27"/>
        <v>2.2293861234380072</v>
      </c>
      <c r="R105" s="4">
        <f t="shared" si="15"/>
        <v>1.1146930617190036</v>
      </c>
      <c r="S105" s="8">
        <f t="shared" si="28"/>
        <v>7.132008149167137</v>
      </c>
    </row>
    <row r="106" spans="1:19" ht="12.75">
      <c r="A106" s="16">
        <v>63</v>
      </c>
      <c r="B106" s="19">
        <f t="shared" si="16"/>
        <v>67</v>
      </c>
      <c r="C106" s="4">
        <f t="shared" si="17"/>
        <v>48.22881549706081</v>
      </c>
      <c r="D106" s="3">
        <f t="shared" si="13"/>
        <v>0.26793786387256</v>
      </c>
      <c r="E106" s="13">
        <f t="shared" si="18"/>
        <v>4.340593394735472</v>
      </c>
      <c r="F106" s="19">
        <f t="shared" si="19"/>
        <v>69</v>
      </c>
      <c r="G106" s="4">
        <f t="shared" si="20"/>
        <v>59.55233154470475</v>
      </c>
      <c r="H106" s="3">
        <f t="shared" si="14"/>
        <v>0.33084628635947083</v>
      </c>
      <c r="I106" s="4">
        <f t="shared" si="21"/>
        <v>5.260455953115587</v>
      </c>
      <c r="J106" s="4">
        <f t="shared" si="22"/>
        <v>5.260455953115587</v>
      </c>
      <c r="K106" s="13">
        <f t="shared" si="23"/>
        <v>3.0225516840575346</v>
      </c>
      <c r="M106" s="16">
        <v>63</v>
      </c>
      <c r="N106" s="25">
        <f t="shared" si="24"/>
        <v>0.09729206951882023</v>
      </c>
      <c r="O106" s="13">
        <f t="shared" si="25"/>
        <v>1.5761315262048876</v>
      </c>
      <c r="P106" s="22">
        <f t="shared" si="26"/>
        <v>0.14483349302776607</v>
      </c>
      <c r="Q106" s="4">
        <f t="shared" si="27"/>
        <v>2.3028525391414805</v>
      </c>
      <c r="R106" s="4">
        <f t="shared" si="15"/>
        <v>1.1514262695707402</v>
      </c>
      <c r="S106" s="8">
        <f t="shared" si="28"/>
        <v>6.904480304208984</v>
      </c>
    </row>
    <row r="107" spans="1:19" ht="12.75">
      <c r="A107" s="16">
        <v>64</v>
      </c>
      <c r="B107" s="19">
        <f aca="true" t="shared" si="29" ref="B107:B133">A107+$C$11</f>
        <v>68</v>
      </c>
      <c r="C107" s="4">
        <f aca="true" t="shared" si="30" ref="C107:C133">IF(B107&gt;90,180,$J$2*ACOS((-SIN($C$11/$J$2)+COS($B107/$J$2)*SIN($A107/$J$2))/(SIN($B107/$J$2)*COS($A107/$J$2))))</f>
        <v>48.94729078560377</v>
      </c>
      <c r="D107" s="3">
        <f t="shared" si="13"/>
        <v>0.2719293932533543</v>
      </c>
      <c r="E107" s="13">
        <f aca="true" t="shared" si="31" ref="E107:E133">D107*$D$11</f>
        <v>4.405256170704339</v>
      </c>
      <c r="F107" s="19">
        <f aca="true" t="shared" si="32" ref="F107:F133">A107+$C$12</f>
        <v>70</v>
      </c>
      <c r="G107" s="4">
        <f aca="true" t="shared" si="33" ref="G107:G133">IF(F107&gt;90,180,$J$2*ACOS((-SIN($C$12/$J$2)+COS($F107/$J$2)*SIN($A107/$J$2))/(SIN($F107/$J$2)*COS($A107/$J$2))))</f>
        <v>60.49502449127247</v>
      </c>
      <c r="H107" s="3">
        <f t="shared" si="14"/>
        <v>0.3360834693959581</v>
      </c>
      <c r="I107" s="4">
        <f aca="true" t="shared" si="34" ref="I107:I133">H107*$D$12</f>
        <v>5.343727163395735</v>
      </c>
      <c r="J107" s="4">
        <f aca="true" t="shared" si="35" ref="J107:J133">IF(I107&lt;$E$12,I107,$E$12)</f>
        <v>5.343727163395735</v>
      </c>
      <c r="K107" s="13">
        <f aca="true" t="shared" si="36" ref="K107:K133">$D$12/I107</f>
        <v>2.9754513121317663</v>
      </c>
      <c r="M107" s="16">
        <v>64</v>
      </c>
      <c r="N107" s="25">
        <f aca="true" t="shared" si="37" ref="N107:N133">2*$J$2*ATAN(TAN($C$11/$J$2)/COS(M107/$J$2))/180</f>
        <v>0.10070205499520461</v>
      </c>
      <c r="O107" s="13">
        <f aca="true" t="shared" si="38" ref="O107:O133">N107*$D$11</f>
        <v>1.6313732909223146</v>
      </c>
      <c r="P107" s="22">
        <f aca="true" t="shared" si="39" ref="P107:P133">2*$J$2*ATAN(TAN($C$12/$J$2)/COS(M107/$J$2))/180</f>
        <v>0.14980862362001665</v>
      </c>
      <c r="Q107" s="4">
        <f aca="true" t="shared" si="40" ref="Q107:Q133">P107*$D$12</f>
        <v>2.3819571155582646</v>
      </c>
      <c r="R107" s="4">
        <f t="shared" si="15"/>
        <v>1.1909785577791323</v>
      </c>
      <c r="S107" s="8">
        <f aca="true" t="shared" si="41" ref="S107:S133">$D$12/Q107</f>
        <v>6.675183149245524</v>
      </c>
    </row>
    <row r="108" spans="1:19" ht="12.75">
      <c r="A108" s="16">
        <v>65</v>
      </c>
      <c r="B108" s="19">
        <f t="shared" si="29"/>
        <v>69</v>
      </c>
      <c r="C108" s="4">
        <f t="shared" si="30"/>
        <v>49.72941422873545</v>
      </c>
      <c r="D108" s="3">
        <f aca="true" t="shared" si="42" ref="D108:D123">C108/180</f>
        <v>0.2762745234929747</v>
      </c>
      <c r="E108" s="13">
        <f t="shared" si="31"/>
        <v>4.47564728058619</v>
      </c>
      <c r="F108" s="19">
        <f t="shared" si="32"/>
        <v>71</v>
      </c>
      <c r="G108" s="4">
        <f t="shared" si="33"/>
        <v>61.521699134992225</v>
      </c>
      <c r="H108" s="3">
        <f aca="true" t="shared" si="43" ref="H108:H123">G108/180</f>
        <v>0.3417872174166235</v>
      </c>
      <c r="I108" s="4">
        <f t="shared" si="34"/>
        <v>5.434416756924314</v>
      </c>
      <c r="J108" s="4">
        <f t="shared" si="35"/>
        <v>5.434416756924314</v>
      </c>
      <c r="K108" s="13">
        <f t="shared" si="36"/>
        <v>2.9257969550717404</v>
      </c>
      <c r="M108" s="16">
        <v>65</v>
      </c>
      <c r="N108" s="25">
        <f t="shared" si="37"/>
        <v>0.10438991967601861</v>
      </c>
      <c r="O108" s="13">
        <f t="shared" si="38"/>
        <v>1.6911166987515014</v>
      </c>
      <c r="P108" s="22">
        <f t="shared" si="39"/>
        <v>0.15517778553894007</v>
      </c>
      <c r="Q108" s="4">
        <f t="shared" si="40"/>
        <v>2.4673267900691473</v>
      </c>
      <c r="R108" s="4">
        <f aca="true" t="shared" si="44" ref="R108:R123">Q108/2</f>
        <v>1.2336633950345737</v>
      </c>
      <c r="S108" s="8">
        <f t="shared" si="41"/>
        <v>6.444221358920356</v>
      </c>
    </row>
    <row r="109" spans="1:19" ht="12.75">
      <c r="A109" s="16">
        <v>66</v>
      </c>
      <c r="B109" s="19">
        <f t="shared" si="29"/>
        <v>70</v>
      </c>
      <c r="C109" s="4">
        <f t="shared" si="30"/>
        <v>50.5814201491613</v>
      </c>
      <c r="D109" s="3">
        <f t="shared" si="42"/>
        <v>0.2810078897175628</v>
      </c>
      <c r="E109" s="13">
        <f t="shared" si="31"/>
        <v>4.552327813424517</v>
      </c>
      <c r="F109" s="19">
        <f t="shared" si="32"/>
        <v>72</v>
      </c>
      <c r="G109" s="4">
        <f t="shared" si="33"/>
        <v>62.6410765778071</v>
      </c>
      <c r="H109" s="3">
        <f t="shared" si="43"/>
        <v>0.3480059809878172</v>
      </c>
      <c r="I109" s="4">
        <f t="shared" si="34"/>
        <v>5.533295097706294</v>
      </c>
      <c r="J109" s="4">
        <f t="shared" si="35"/>
        <v>5.533295097706294</v>
      </c>
      <c r="K109" s="13">
        <f t="shared" si="36"/>
        <v>2.8735138320367186</v>
      </c>
      <c r="M109" s="16">
        <v>66</v>
      </c>
      <c r="N109" s="25">
        <f t="shared" si="37"/>
        <v>0.10838908833499092</v>
      </c>
      <c r="O109" s="13">
        <f t="shared" si="38"/>
        <v>1.7559032310268528</v>
      </c>
      <c r="P109" s="22">
        <f t="shared" si="39"/>
        <v>0.16098638525122128</v>
      </c>
      <c r="Q109" s="4">
        <f t="shared" si="40"/>
        <v>2.5596835254944184</v>
      </c>
      <c r="R109" s="4">
        <f t="shared" si="44"/>
        <v>1.2798417627472092</v>
      </c>
      <c r="S109" s="8">
        <f t="shared" si="41"/>
        <v>6.211705408749239</v>
      </c>
    </row>
    <row r="110" spans="1:19" ht="12.75">
      <c r="A110" s="16">
        <v>67</v>
      </c>
      <c r="B110" s="19">
        <f t="shared" si="29"/>
        <v>71</v>
      </c>
      <c r="C110" s="4">
        <f t="shared" si="30"/>
        <v>51.510584984144664</v>
      </c>
      <c r="D110" s="3">
        <f t="shared" si="42"/>
        <v>0.2861699165785815</v>
      </c>
      <c r="E110" s="13">
        <f t="shared" si="31"/>
        <v>4.63595264857302</v>
      </c>
      <c r="F110" s="19">
        <f t="shared" si="32"/>
        <v>73</v>
      </c>
      <c r="G110" s="4">
        <f t="shared" si="33"/>
        <v>63.86340211305834</v>
      </c>
      <c r="H110" s="3">
        <f t="shared" si="43"/>
        <v>0.3547966784058797</v>
      </c>
      <c r="I110" s="4">
        <f t="shared" si="34"/>
        <v>5.641267186653487</v>
      </c>
      <c r="J110" s="4">
        <f t="shared" si="35"/>
        <v>5.641267186653487</v>
      </c>
      <c r="K110" s="13">
        <f t="shared" si="36"/>
        <v>2.81851567633906</v>
      </c>
      <c r="M110" s="16">
        <v>67</v>
      </c>
      <c r="N110" s="25">
        <f t="shared" si="37"/>
        <v>0.11273854081012155</v>
      </c>
      <c r="O110" s="13">
        <f t="shared" si="38"/>
        <v>1.826364361123969</v>
      </c>
      <c r="P110" s="22">
        <f t="shared" si="39"/>
        <v>0.16728695060791218</v>
      </c>
      <c r="Q110" s="4">
        <f t="shared" si="40"/>
        <v>2.6598625146658037</v>
      </c>
      <c r="R110" s="4">
        <f t="shared" si="44"/>
        <v>1.3299312573329019</v>
      </c>
      <c r="S110" s="8">
        <f t="shared" si="41"/>
        <v>5.977752576432599</v>
      </c>
    </row>
    <row r="111" spans="1:19" ht="12.75">
      <c r="A111" s="16">
        <v>68</v>
      </c>
      <c r="B111" s="19">
        <f t="shared" si="29"/>
        <v>72</v>
      </c>
      <c r="C111" s="4">
        <f t="shared" si="30"/>
        <v>52.525452538441</v>
      </c>
      <c r="D111" s="3">
        <f t="shared" si="42"/>
        <v>0.29180806965800554</v>
      </c>
      <c r="E111" s="13">
        <f t="shared" si="31"/>
        <v>4.72729072845969</v>
      </c>
      <c r="F111" s="19">
        <f t="shared" si="32"/>
        <v>74</v>
      </c>
      <c r="G111" s="4">
        <f t="shared" si="33"/>
        <v>65.20079610584587</v>
      </c>
      <c r="H111" s="3">
        <f t="shared" si="43"/>
        <v>0.36222664503247703</v>
      </c>
      <c r="I111" s="4">
        <f t="shared" si="34"/>
        <v>5.759403656016385</v>
      </c>
      <c r="J111" s="4">
        <f t="shared" si="35"/>
        <v>5.759403656016385</v>
      </c>
      <c r="K111" s="13">
        <f t="shared" si="36"/>
        <v>2.760702487555383</v>
      </c>
      <c r="M111" s="16">
        <v>68</v>
      </c>
      <c r="N111" s="25">
        <f t="shared" si="37"/>
        <v>0.11748400054442289</v>
      </c>
      <c r="O111" s="13">
        <f t="shared" si="38"/>
        <v>1.9032408088196506</v>
      </c>
      <c r="P111" s="22">
        <f t="shared" si="39"/>
        <v>0.17414054100443047</v>
      </c>
      <c r="Q111" s="4">
        <f t="shared" si="40"/>
        <v>2.7688346019704446</v>
      </c>
      <c r="R111" s="4">
        <f t="shared" si="44"/>
        <v>1.3844173009852223</v>
      </c>
      <c r="S111" s="8">
        <f t="shared" si="41"/>
        <v>5.742488189321509</v>
      </c>
    </row>
    <row r="112" spans="1:19" ht="12.75">
      <c r="A112" s="16">
        <v>69</v>
      </c>
      <c r="B112" s="19">
        <f t="shared" si="29"/>
        <v>73</v>
      </c>
      <c r="C112" s="4">
        <f t="shared" si="30"/>
        <v>53.63612307703865</v>
      </c>
      <c r="D112" s="3">
        <f t="shared" si="42"/>
        <v>0.29797846153910357</v>
      </c>
      <c r="E112" s="13">
        <f t="shared" si="31"/>
        <v>4.827251076933478</v>
      </c>
      <c r="F112" s="19">
        <f t="shared" si="32"/>
        <v>75</v>
      </c>
      <c r="G112" s="4">
        <f t="shared" si="33"/>
        <v>66.66771146212557</v>
      </c>
      <c r="H112" s="3">
        <f t="shared" si="43"/>
        <v>0.3703761747895865</v>
      </c>
      <c r="I112" s="4">
        <f t="shared" si="34"/>
        <v>5.888981179154426</v>
      </c>
      <c r="J112" s="4">
        <f t="shared" si="35"/>
        <v>5.888981179154426</v>
      </c>
      <c r="K112" s="13">
        <f t="shared" si="36"/>
        <v>2.6999576864470494</v>
      </c>
      <c r="M112" s="16">
        <v>69</v>
      </c>
      <c r="N112" s="25">
        <f t="shared" si="37"/>
        <v>0.12267943768239727</v>
      </c>
      <c r="O112" s="13">
        <f t="shared" si="38"/>
        <v>1.9874068904548357</v>
      </c>
      <c r="P112" s="22">
        <f t="shared" si="39"/>
        <v>0.1816184943237651</v>
      </c>
      <c r="Q112" s="4">
        <f t="shared" si="40"/>
        <v>2.887734059747865</v>
      </c>
      <c r="R112" s="4">
        <f t="shared" si="44"/>
        <v>1.4438670298739325</v>
      </c>
      <c r="S112" s="8">
        <f t="shared" si="41"/>
        <v>5.506047188219357</v>
      </c>
    </row>
    <row r="113" spans="1:19" ht="12.75">
      <c r="A113" s="16">
        <v>70</v>
      </c>
      <c r="B113" s="19">
        <f t="shared" si="29"/>
        <v>74</v>
      </c>
      <c r="C113" s="4">
        <f t="shared" si="30"/>
        <v>54.85462883380492</v>
      </c>
      <c r="D113" s="3">
        <f t="shared" si="42"/>
        <v>0.30474793796558286</v>
      </c>
      <c r="E113" s="13">
        <f t="shared" si="31"/>
        <v>4.936916595042442</v>
      </c>
      <c r="F113" s="19">
        <f t="shared" si="32"/>
        <v>76</v>
      </c>
      <c r="G113" s="4">
        <f t="shared" si="33"/>
        <v>68.28153861478407</v>
      </c>
      <c r="H113" s="3">
        <f t="shared" si="43"/>
        <v>0.3793418811932448</v>
      </c>
      <c r="I113" s="4">
        <f t="shared" si="34"/>
        <v>6.031535910972592</v>
      </c>
      <c r="J113" s="4">
        <f t="shared" si="35"/>
        <v>6.031535910972592</v>
      </c>
      <c r="K113" s="13">
        <f t="shared" si="36"/>
        <v>2.63614446381305</v>
      </c>
      <c r="M113" s="16">
        <v>70</v>
      </c>
      <c r="N113" s="25">
        <f t="shared" si="37"/>
        <v>0.12838898671316573</v>
      </c>
      <c r="O113" s="13">
        <f t="shared" si="38"/>
        <v>2.079901584753285</v>
      </c>
      <c r="P113" s="22">
        <f t="shared" si="39"/>
        <v>0.1898046039157707</v>
      </c>
      <c r="Q113" s="4">
        <f t="shared" si="40"/>
        <v>3.0178932022607543</v>
      </c>
      <c r="R113" s="4">
        <f t="shared" si="44"/>
        <v>1.5089466011303772</v>
      </c>
      <c r="S113" s="8">
        <f t="shared" si="41"/>
        <v>5.268576100734461</v>
      </c>
    </row>
    <row r="114" spans="1:19" ht="12.75">
      <c r="A114" s="16">
        <v>71</v>
      </c>
      <c r="B114" s="19">
        <f t="shared" si="29"/>
        <v>75</v>
      </c>
      <c r="C114" s="4">
        <f t="shared" si="30"/>
        <v>56.19542832385673</v>
      </c>
      <c r="D114" s="3">
        <f t="shared" si="42"/>
        <v>0.3121968240214263</v>
      </c>
      <c r="E114" s="13">
        <f t="shared" si="31"/>
        <v>5.0575885491471055</v>
      </c>
      <c r="F114" s="19">
        <f t="shared" si="32"/>
        <v>77</v>
      </c>
      <c r="G114" s="4">
        <f t="shared" si="33"/>
        <v>70.06341852233238</v>
      </c>
      <c r="H114" s="3">
        <f t="shared" si="43"/>
        <v>0.3892412140129577</v>
      </c>
      <c r="I114" s="4">
        <f t="shared" si="34"/>
        <v>6.188935302806027</v>
      </c>
      <c r="J114" s="4">
        <f t="shared" si="35"/>
        <v>6.188935302806027</v>
      </c>
      <c r="K114" s="13">
        <f t="shared" si="36"/>
        <v>2.5691010201368614</v>
      </c>
      <c r="M114" s="16">
        <v>71</v>
      </c>
      <c r="N114" s="25">
        <f t="shared" si="37"/>
        <v>0.13468941597185638</v>
      </c>
      <c r="O114" s="13">
        <f t="shared" si="38"/>
        <v>2.1819685387440733</v>
      </c>
      <c r="P114" s="22">
        <f t="shared" si="39"/>
        <v>0.19879784759092264</v>
      </c>
      <c r="Q114" s="4">
        <f t="shared" si="40"/>
        <v>3.16088577669567</v>
      </c>
      <c r="R114" s="4">
        <f t="shared" si="44"/>
        <v>1.580442888347835</v>
      </c>
      <c r="S114" s="8">
        <f t="shared" si="41"/>
        <v>5.030235548916784</v>
      </c>
    </row>
    <row r="115" spans="1:19" ht="12.75">
      <c r="A115" s="16">
        <v>72</v>
      </c>
      <c r="B115" s="19">
        <f t="shared" si="29"/>
        <v>76</v>
      </c>
      <c r="C115" s="4">
        <f t="shared" si="30"/>
        <v>57.6760668218303</v>
      </c>
      <c r="D115" s="3">
        <f t="shared" si="42"/>
        <v>0.32042259345461277</v>
      </c>
      <c r="E115" s="13">
        <f t="shared" si="31"/>
        <v>5.190846013964727</v>
      </c>
      <c r="F115" s="19">
        <f t="shared" si="32"/>
        <v>78</v>
      </c>
      <c r="G115" s="4">
        <f t="shared" si="33"/>
        <v>72.039355246</v>
      </c>
      <c r="H115" s="3">
        <f t="shared" si="43"/>
        <v>0.40021864025555554</v>
      </c>
      <c r="I115" s="4">
        <f t="shared" si="34"/>
        <v>6.363476380063333</v>
      </c>
      <c r="J115" s="4">
        <f t="shared" si="35"/>
        <v>6.363476380063333</v>
      </c>
      <c r="K115" s="13">
        <f t="shared" si="36"/>
        <v>2.4986342449253742</v>
      </c>
      <c r="M115" s="16">
        <v>72</v>
      </c>
      <c r="N115" s="25">
        <f t="shared" si="37"/>
        <v>0.14167333967064843</v>
      </c>
      <c r="O115" s="13">
        <f t="shared" si="38"/>
        <v>2.2951081026645044</v>
      </c>
      <c r="P115" s="22">
        <f t="shared" si="39"/>
        <v>0.2087158285995518</v>
      </c>
      <c r="Q115" s="4">
        <f t="shared" si="40"/>
        <v>3.3185816747328736</v>
      </c>
      <c r="R115" s="4">
        <f t="shared" si="44"/>
        <v>1.6592908373664368</v>
      </c>
      <c r="S115" s="8">
        <f t="shared" si="41"/>
        <v>4.791203459315148</v>
      </c>
    </row>
    <row r="116" spans="1:19" ht="12.75">
      <c r="A116" s="16">
        <v>73</v>
      </c>
      <c r="B116" s="19">
        <f t="shared" si="29"/>
        <v>77</v>
      </c>
      <c r="C116" s="4">
        <f t="shared" si="30"/>
        <v>59.31807376576056</v>
      </c>
      <c r="D116" s="3">
        <f t="shared" si="42"/>
        <v>0.3295448542542253</v>
      </c>
      <c r="E116" s="13">
        <f t="shared" si="31"/>
        <v>5.338626638918449</v>
      </c>
      <c r="F116" s="19">
        <f t="shared" si="32"/>
        <v>79</v>
      </c>
      <c r="G116" s="4">
        <f t="shared" si="33"/>
        <v>74.24177050363835</v>
      </c>
      <c r="H116" s="3">
        <f t="shared" si="43"/>
        <v>0.4124542805757686</v>
      </c>
      <c r="I116" s="4">
        <f t="shared" si="34"/>
        <v>6.558023061154721</v>
      </c>
      <c r="J116" s="4">
        <f t="shared" si="35"/>
        <v>6.558023061154721</v>
      </c>
      <c r="K116" s="13">
        <f t="shared" si="36"/>
        <v>2.424511144857177</v>
      </c>
      <c r="M116" s="16">
        <v>73</v>
      </c>
      <c r="N116" s="25">
        <f t="shared" si="37"/>
        <v>0.14945344031555066</v>
      </c>
      <c r="O116" s="13">
        <f t="shared" si="38"/>
        <v>2.4211457331119206</v>
      </c>
      <c r="P116" s="22">
        <f t="shared" si="39"/>
        <v>0.21969913854855808</v>
      </c>
      <c r="Q116" s="4">
        <f t="shared" si="40"/>
        <v>3.4932163029220735</v>
      </c>
      <c r="R116" s="4">
        <f t="shared" si="44"/>
        <v>1.7466081514610368</v>
      </c>
      <c r="S116" s="8">
        <f t="shared" si="41"/>
        <v>4.551679203689637</v>
      </c>
    </row>
    <row r="117" spans="1:19" ht="12.75">
      <c r="A117" s="16">
        <v>74</v>
      </c>
      <c r="B117" s="19">
        <f t="shared" si="29"/>
        <v>78</v>
      </c>
      <c r="C117" s="4">
        <f t="shared" si="30"/>
        <v>61.148205386035464</v>
      </c>
      <c r="D117" s="3">
        <f t="shared" si="42"/>
        <v>0.33971225214464146</v>
      </c>
      <c r="E117" s="13">
        <f t="shared" si="31"/>
        <v>5.503338484743192</v>
      </c>
      <c r="F117" s="19">
        <f t="shared" si="32"/>
        <v>80</v>
      </c>
      <c r="G117" s="4">
        <f t="shared" si="33"/>
        <v>76.71172867751223</v>
      </c>
      <c r="H117" s="3">
        <f t="shared" si="43"/>
        <v>0.4261762704306235</v>
      </c>
      <c r="I117" s="4">
        <f t="shared" si="34"/>
        <v>6.776202699846914</v>
      </c>
      <c r="J117" s="4">
        <f t="shared" si="35"/>
        <v>6.776202699846914</v>
      </c>
      <c r="K117" s="13">
        <f t="shared" si="36"/>
        <v>2.3464469267365935</v>
      </c>
      <c r="M117" s="16">
        <v>74</v>
      </c>
      <c r="N117" s="25">
        <f t="shared" si="37"/>
        <v>0.15816808233332896</v>
      </c>
      <c r="O117" s="13">
        <f t="shared" si="38"/>
        <v>2.562322933799929</v>
      </c>
      <c r="P117" s="22">
        <f t="shared" si="39"/>
        <v>0.23191691718777058</v>
      </c>
      <c r="Q117" s="4">
        <f t="shared" si="40"/>
        <v>3.687478983285552</v>
      </c>
      <c r="R117" s="4">
        <f t="shared" si="44"/>
        <v>1.843739491642776</v>
      </c>
      <c r="S117" s="8">
        <f t="shared" si="41"/>
        <v>4.311888982166636</v>
      </c>
    </row>
    <row r="118" spans="1:19" ht="12.75">
      <c r="A118" s="16">
        <v>75</v>
      </c>
      <c r="B118" s="19">
        <f t="shared" si="29"/>
        <v>79</v>
      </c>
      <c r="C118" s="4">
        <f t="shared" si="30"/>
        <v>63.20020292636163</v>
      </c>
      <c r="D118" s="3">
        <f t="shared" si="42"/>
        <v>0.3511122384797868</v>
      </c>
      <c r="E118" s="13">
        <f t="shared" si="31"/>
        <v>5.688018263372546</v>
      </c>
      <c r="F118" s="19">
        <f t="shared" si="32"/>
        <v>81</v>
      </c>
      <c r="G118" s="4">
        <f t="shared" si="33"/>
        <v>79.5022124840413</v>
      </c>
      <c r="H118" s="3">
        <f t="shared" si="43"/>
        <v>0.44167895824467385</v>
      </c>
      <c r="I118" s="4">
        <f t="shared" si="34"/>
        <v>7.022695436090315</v>
      </c>
      <c r="J118" s="4">
        <f t="shared" si="35"/>
        <v>7.022695436090315</v>
      </c>
      <c r="K118" s="13">
        <f t="shared" si="36"/>
        <v>2.26408793385633</v>
      </c>
      <c r="M118" s="16">
        <v>75</v>
      </c>
      <c r="N118" s="25">
        <f t="shared" si="37"/>
        <v>0.16798886500329469</v>
      </c>
      <c r="O118" s="13">
        <f t="shared" si="38"/>
        <v>2.721419613053374</v>
      </c>
      <c r="P118" s="22">
        <f t="shared" si="39"/>
        <v>0.2455739665595766</v>
      </c>
      <c r="Q118" s="4">
        <f t="shared" si="40"/>
        <v>3.904626068297268</v>
      </c>
      <c r="R118" s="4">
        <f t="shared" si="44"/>
        <v>1.952313034148634</v>
      </c>
      <c r="S118" s="8">
        <f t="shared" si="41"/>
        <v>4.0720928769841676</v>
      </c>
    </row>
    <row r="119" spans="1:19" ht="12.75">
      <c r="A119" s="16">
        <v>76</v>
      </c>
      <c r="B119" s="19">
        <f t="shared" si="29"/>
        <v>80</v>
      </c>
      <c r="C119" s="4">
        <f t="shared" si="30"/>
        <v>65.51734304201779</v>
      </c>
      <c r="D119" s="3">
        <f t="shared" si="42"/>
        <v>0.363985239122321</v>
      </c>
      <c r="E119" s="13">
        <f t="shared" si="31"/>
        <v>5.8965608737816</v>
      </c>
      <c r="F119" s="19">
        <f t="shared" si="32"/>
        <v>82</v>
      </c>
      <c r="G119" s="4">
        <f t="shared" si="33"/>
        <v>82.68310996337745</v>
      </c>
      <c r="H119" s="3">
        <f t="shared" si="43"/>
        <v>0.4593506109076525</v>
      </c>
      <c r="I119" s="4">
        <f t="shared" si="34"/>
        <v>7.303674713431675</v>
      </c>
      <c r="J119" s="4">
        <f t="shared" si="35"/>
        <v>7.303674713431675</v>
      </c>
      <c r="K119" s="13">
        <f t="shared" si="36"/>
        <v>2.1769863286435016</v>
      </c>
      <c r="M119" s="16">
        <v>76</v>
      </c>
      <c r="N119" s="25">
        <f t="shared" si="37"/>
        <v>0.1791309131838778</v>
      </c>
      <c r="O119" s="13">
        <f t="shared" si="38"/>
        <v>2.9019207935788205</v>
      </c>
      <c r="P119" s="22">
        <f t="shared" si="39"/>
        <v>0.2609198773749859</v>
      </c>
      <c r="Q119" s="4">
        <f t="shared" si="40"/>
        <v>4.148626050262276</v>
      </c>
      <c r="R119" s="4">
        <f t="shared" si="44"/>
        <v>2.074313025131138</v>
      </c>
      <c r="S119" s="8">
        <f t="shared" si="41"/>
        <v>3.832594166686776</v>
      </c>
    </row>
    <row r="120" spans="1:19" ht="12.75">
      <c r="A120" s="16">
        <v>77</v>
      </c>
      <c r="B120" s="19">
        <f t="shared" si="29"/>
        <v>81</v>
      </c>
      <c r="C120" s="4">
        <f t="shared" si="30"/>
        <v>68.15624614858453</v>
      </c>
      <c r="D120" s="3">
        <f t="shared" si="42"/>
        <v>0.3786458119365807</v>
      </c>
      <c r="E120" s="13">
        <f t="shared" si="31"/>
        <v>6.134062153372607</v>
      </c>
      <c r="F120" s="19">
        <f t="shared" si="32"/>
        <v>83</v>
      </c>
      <c r="G120" s="4">
        <f t="shared" si="33"/>
        <v>86.34912225606243</v>
      </c>
      <c r="H120" s="3">
        <f t="shared" si="43"/>
        <v>0.4797173458670135</v>
      </c>
      <c r="I120" s="4">
        <f t="shared" si="34"/>
        <v>7.627505799285514</v>
      </c>
      <c r="J120" s="4">
        <f t="shared" si="35"/>
        <v>7.627505799285514</v>
      </c>
      <c r="K120" s="13">
        <f t="shared" si="36"/>
        <v>2.0845608536265408</v>
      </c>
      <c r="M120" s="16">
        <v>77</v>
      </c>
      <c r="N120" s="25">
        <f t="shared" si="37"/>
        <v>0.19186708268597336</v>
      </c>
      <c r="O120" s="13">
        <f t="shared" si="38"/>
        <v>3.108246739512768</v>
      </c>
      <c r="P120" s="22">
        <f t="shared" si="39"/>
        <v>0.2782607368921253</v>
      </c>
      <c r="Q120" s="4">
        <f t="shared" si="40"/>
        <v>4.424345716584793</v>
      </c>
      <c r="R120" s="4">
        <f t="shared" si="44"/>
        <v>2.2121728582923965</v>
      </c>
      <c r="S120" s="8">
        <f t="shared" si="41"/>
        <v>3.593751713478983</v>
      </c>
    </row>
    <row r="121" spans="1:19" ht="12.75">
      <c r="A121" s="16">
        <v>78</v>
      </c>
      <c r="B121" s="19">
        <f t="shared" si="29"/>
        <v>82</v>
      </c>
      <c r="C121" s="4">
        <f t="shared" si="30"/>
        <v>71.19276168831732</v>
      </c>
      <c r="D121" s="3">
        <f t="shared" si="42"/>
        <v>0.395515342712874</v>
      </c>
      <c r="E121" s="13">
        <f t="shared" si="31"/>
        <v>6.407348551948558</v>
      </c>
      <c r="F121" s="19">
        <f t="shared" si="32"/>
        <v>84</v>
      </c>
      <c r="G121" s="4">
        <f t="shared" si="33"/>
        <v>90.63295363630752</v>
      </c>
      <c r="H121" s="3">
        <f t="shared" si="43"/>
        <v>0.5035164090905974</v>
      </c>
      <c r="I121" s="4">
        <f t="shared" si="34"/>
        <v>8.005910904540498</v>
      </c>
      <c r="J121" s="4">
        <f t="shared" si="35"/>
        <v>7.95</v>
      </c>
      <c r="K121" s="13">
        <f t="shared" si="36"/>
        <v>1.9860325938654182</v>
      </c>
      <c r="M121" s="16">
        <v>78</v>
      </c>
      <c r="N121" s="25">
        <f t="shared" si="37"/>
        <v>0.20654783247677477</v>
      </c>
      <c r="O121" s="13">
        <f t="shared" si="38"/>
        <v>3.346074886123751</v>
      </c>
      <c r="P121" s="22">
        <f t="shared" si="39"/>
        <v>0.2979740857278557</v>
      </c>
      <c r="Q121" s="4">
        <f t="shared" si="40"/>
        <v>4.737787963072906</v>
      </c>
      <c r="R121" s="4">
        <f t="shared" si="44"/>
        <v>2.368893981536453</v>
      </c>
      <c r="S121" s="8">
        <f t="shared" si="41"/>
        <v>3.3559965376093657</v>
      </c>
    </row>
    <row r="122" spans="1:19" ht="12.75">
      <c r="A122" s="16">
        <v>79</v>
      </c>
      <c r="B122" s="19">
        <f t="shared" si="29"/>
        <v>83</v>
      </c>
      <c r="C122" s="4">
        <f t="shared" si="30"/>
        <v>74.7314468553652</v>
      </c>
      <c r="D122" s="3">
        <f t="shared" si="42"/>
        <v>0.41517470475202894</v>
      </c>
      <c r="E122" s="13">
        <f t="shared" si="31"/>
        <v>6.725830216982868</v>
      </c>
      <c r="F122" s="19">
        <f t="shared" si="32"/>
        <v>85</v>
      </c>
      <c r="G122" s="4">
        <f t="shared" si="33"/>
        <v>95.72878749020028</v>
      </c>
      <c r="H122" s="3">
        <f t="shared" si="43"/>
        <v>0.5318265971677794</v>
      </c>
      <c r="I122" s="4">
        <f t="shared" si="34"/>
        <v>8.456042894967691</v>
      </c>
      <c r="J122" s="4">
        <f t="shared" si="35"/>
        <v>7.95</v>
      </c>
      <c r="K122" s="13">
        <f t="shared" si="36"/>
        <v>1.8803121267824117</v>
      </c>
      <c r="M122" s="16">
        <v>79</v>
      </c>
      <c r="N122" s="25">
        <f t="shared" si="37"/>
        <v>0.22362939099209803</v>
      </c>
      <c r="O122" s="13">
        <f t="shared" si="38"/>
        <v>3.622796134071988</v>
      </c>
      <c r="P122" s="22">
        <f t="shared" si="39"/>
        <v>0.32052781099238165</v>
      </c>
      <c r="Q122" s="4">
        <f t="shared" si="40"/>
        <v>5.096392194778868</v>
      </c>
      <c r="R122" s="4">
        <f t="shared" si="44"/>
        <v>2.548196097389434</v>
      </c>
      <c r="S122" s="8">
        <f t="shared" si="41"/>
        <v>3.119854083500318</v>
      </c>
    </row>
    <row r="123" spans="1:19" ht="12.75">
      <c r="A123" s="16">
        <v>80</v>
      </c>
      <c r="B123" s="19">
        <f t="shared" si="29"/>
        <v>84</v>
      </c>
      <c r="C123" s="4">
        <f t="shared" si="30"/>
        <v>78.92163135095285</v>
      </c>
      <c r="D123" s="3">
        <f t="shared" si="42"/>
        <v>0.4384535075052936</v>
      </c>
      <c r="E123" s="13">
        <f t="shared" si="31"/>
        <v>7.102946821585756</v>
      </c>
      <c r="F123" s="19">
        <f t="shared" si="32"/>
        <v>86</v>
      </c>
      <c r="G123" s="4">
        <f t="shared" si="33"/>
        <v>101.93785791070688</v>
      </c>
      <c r="H123" s="3">
        <f t="shared" si="43"/>
        <v>0.5663214328372604</v>
      </c>
      <c r="I123" s="4">
        <f t="shared" si="34"/>
        <v>9.00451078211244</v>
      </c>
      <c r="J123" s="4">
        <f t="shared" si="35"/>
        <v>7.95</v>
      </c>
      <c r="K123" s="13">
        <f t="shared" si="36"/>
        <v>1.765781660407973</v>
      </c>
      <c r="M123" s="16">
        <v>80</v>
      </c>
      <c r="N123" s="25">
        <f t="shared" si="37"/>
        <v>0.24371415960909218</v>
      </c>
      <c r="O123" s="13">
        <f t="shared" si="38"/>
        <v>3.9481693856672933</v>
      </c>
      <c r="P123" s="22">
        <f t="shared" si="39"/>
        <v>0.34650345042257447</v>
      </c>
      <c r="Q123" s="4">
        <f t="shared" si="40"/>
        <v>5.509404861718934</v>
      </c>
      <c r="R123" s="4">
        <f t="shared" si="44"/>
        <v>2.754702430859467</v>
      </c>
      <c r="S123" s="8">
        <f t="shared" si="41"/>
        <v>2.885974147675762</v>
      </c>
    </row>
    <row r="124" spans="1:19" ht="12.75">
      <c r="A124" s="16">
        <v>81</v>
      </c>
      <c r="B124" s="19">
        <f t="shared" si="29"/>
        <v>85</v>
      </c>
      <c r="C124" s="4">
        <f t="shared" si="30"/>
        <v>83.9864668932353</v>
      </c>
      <c r="D124" s="3">
        <f>C124/180</f>
        <v>0.46659148274019613</v>
      </c>
      <c r="E124" s="13">
        <f t="shared" si="31"/>
        <v>7.558782020391177</v>
      </c>
      <c r="F124" s="19">
        <f t="shared" si="32"/>
        <v>87</v>
      </c>
      <c r="G124" s="4">
        <f t="shared" si="33"/>
        <v>109.76850094266263</v>
      </c>
      <c r="H124" s="3">
        <f>G124/180</f>
        <v>0.6098250052370146</v>
      </c>
      <c r="I124" s="4">
        <f t="shared" si="34"/>
        <v>9.696217583268531</v>
      </c>
      <c r="J124" s="4">
        <f t="shared" si="35"/>
        <v>7.95</v>
      </c>
      <c r="K124" s="13">
        <f t="shared" si="36"/>
        <v>1.6398146868565024</v>
      </c>
      <c r="M124" s="16">
        <v>81</v>
      </c>
      <c r="N124" s="25">
        <f t="shared" si="37"/>
        <v>0.2676092035416382</v>
      </c>
      <c r="O124" s="13">
        <f t="shared" si="38"/>
        <v>4.335269097374539</v>
      </c>
      <c r="P124" s="22">
        <f t="shared" si="39"/>
        <v>0.37662359365379244</v>
      </c>
      <c r="Q124" s="4">
        <f t="shared" si="40"/>
        <v>5.9883151390953</v>
      </c>
      <c r="R124" s="4">
        <f>Q124/2</f>
        <v>2.99415756954765</v>
      </c>
      <c r="S124" s="8">
        <f t="shared" si="41"/>
        <v>2.655170883742457</v>
      </c>
    </row>
    <row r="125" spans="1:19" ht="12.75">
      <c r="A125" s="16">
        <v>82</v>
      </c>
      <c r="B125" s="19">
        <f t="shared" si="29"/>
        <v>86</v>
      </c>
      <c r="C125" s="4">
        <f t="shared" si="30"/>
        <v>90.28016367162155</v>
      </c>
      <c r="D125" s="3">
        <f aca="true" t="shared" si="45" ref="D125:D133">C125/180</f>
        <v>0.501556464842342</v>
      </c>
      <c r="E125" s="13">
        <f t="shared" si="31"/>
        <v>8.12521473044594</v>
      </c>
      <c r="F125" s="19">
        <f t="shared" si="32"/>
        <v>88</v>
      </c>
      <c r="G125" s="4">
        <f t="shared" si="33"/>
        <v>120.2021003005674</v>
      </c>
      <c r="H125" s="3">
        <f aca="true" t="shared" si="46" ref="H125:H133">G125/180</f>
        <v>0.6677894461142633</v>
      </c>
      <c r="I125" s="4">
        <f t="shared" si="34"/>
        <v>10.617852193216786</v>
      </c>
      <c r="J125" s="4">
        <f t="shared" si="35"/>
        <v>7.95</v>
      </c>
      <c r="K125" s="13">
        <f t="shared" si="36"/>
        <v>1.4974779937281208</v>
      </c>
      <c r="M125" s="16">
        <v>82</v>
      </c>
      <c r="N125" s="25">
        <f t="shared" si="37"/>
        <v>0.2964111841060547</v>
      </c>
      <c r="O125" s="13">
        <f t="shared" si="38"/>
        <v>4.801861182518087</v>
      </c>
      <c r="P125" s="22">
        <f t="shared" si="39"/>
        <v>0.41178098371162863</v>
      </c>
      <c r="Q125" s="4">
        <f t="shared" si="40"/>
        <v>6.547317641014895</v>
      </c>
      <c r="R125" s="4">
        <f aca="true" t="shared" si="47" ref="R125:R133">Q125/2</f>
        <v>3.2736588205074475</v>
      </c>
      <c r="S125" s="8">
        <f t="shared" si="41"/>
        <v>2.4284754263939075</v>
      </c>
    </row>
    <row r="126" spans="1:19" ht="12.75">
      <c r="A126" s="16">
        <v>83</v>
      </c>
      <c r="B126" s="19">
        <f t="shared" si="29"/>
        <v>87</v>
      </c>
      <c r="C126" s="4">
        <f t="shared" si="30"/>
        <v>98.41521809831876</v>
      </c>
      <c r="D126" s="3">
        <f t="shared" si="45"/>
        <v>0.5467512116573264</v>
      </c>
      <c r="E126" s="13">
        <f t="shared" si="31"/>
        <v>8.857369628848687</v>
      </c>
      <c r="F126" s="19">
        <f t="shared" si="32"/>
        <v>89</v>
      </c>
      <c r="G126" s="4">
        <f t="shared" si="33"/>
        <v>135.69893967574805</v>
      </c>
      <c r="H126" s="3">
        <f t="shared" si="46"/>
        <v>0.7538829981986003</v>
      </c>
      <c r="I126" s="4">
        <f t="shared" si="34"/>
        <v>11.986739671357745</v>
      </c>
      <c r="J126" s="4">
        <f t="shared" si="35"/>
        <v>7.95</v>
      </c>
      <c r="K126" s="13">
        <f t="shared" si="36"/>
        <v>1.3264657810157479</v>
      </c>
      <c r="M126" s="16">
        <v>83</v>
      </c>
      <c r="N126" s="25">
        <f t="shared" si="37"/>
        <v>0.33162845689184095</v>
      </c>
      <c r="O126" s="13">
        <f t="shared" si="38"/>
        <v>5.372381001647823</v>
      </c>
      <c r="P126" s="22">
        <f t="shared" si="39"/>
        <v>0.45306214669611183</v>
      </c>
      <c r="Q126" s="4">
        <f t="shared" si="40"/>
        <v>7.203688132468178</v>
      </c>
      <c r="R126" s="4">
        <f t="shared" si="47"/>
        <v>3.601844066234089</v>
      </c>
      <c r="S126" s="8">
        <f t="shared" si="41"/>
        <v>2.2072027144451396</v>
      </c>
    </row>
    <row r="127" spans="1:19" ht="12.75">
      <c r="A127" s="16">
        <v>84</v>
      </c>
      <c r="B127" s="19">
        <f t="shared" si="29"/>
        <v>88</v>
      </c>
      <c r="C127" s="4">
        <f t="shared" si="30"/>
        <v>109.60307595105202</v>
      </c>
      <c r="D127" s="3">
        <f t="shared" si="45"/>
        <v>0.6089059775058445</v>
      </c>
      <c r="E127" s="13">
        <f t="shared" si="31"/>
        <v>9.86427683559468</v>
      </c>
      <c r="F127" s="19">
        <f t="shared" si="32"/>
        <v>90</v>
      </c>
      <c r="G127" s="4">
        <f t="shared" si="33"/>
        <v>179.99999829245272</v>
      </c>
      <c r="H127" s="3">
        <f t="shared" si="46"/>
        <v>0.9999999905136262</v>
      </c>
      <c r="I127" s="4">
        <f t="shared" si="34"/>
        <v>15.899999849166656</v>
      </c>
      <c r="J127" s="4">
        <f t="shared" si="35"/>
        <v>7.95</v>
      </c>
      <c r="K127" s="13">
        <f t="shared" si="36"/>
        <v>1.000000009486374</v>
      </c>
      <c r="M127" s="16">
        <v>84</v>
      </c>
      <c r="N127" s="25">
        <f t="shared" si="37"/>
        <v>0.37534987608368914</v>
      </c>
      <c r="O127" s="13">
        <f t="shared" si="38"/>
        <v>6.080667992555764</v>
      </c>
      <c r="P127" s="22">
        <f t="shared" si="39"/>
        <v>0.5017485197642335</v>
      </c>
      <c r="Q127" s="4">
        <f t="shared" si="40"/>
        <v>7.977801464251313</v>
      </c>
      <c r="R127" s="4">
        <f t="shared" si="47"/>
        <v>3.9889007321256567</v>
      </c>
      <c r="S127" s="8">
        <f t="shared" si="41"/>
        <v>1.9930302942794724</v>
      </c>
    </row>
    <row r="128" spans="1:19" ht="12.75">
      <c r="A128" s="16">
        <v>85</v>
      </c>
      <c r="B128" s="19">
        <f t="shared" si="29"/>
        <v>89</v>
      </c>
      <c r="C128" s="4">
        <f t="shared" si="30"/>
        <v>126.93978678394983</v>
      </c>
      <c r="D128" s="3">
        <f t="shared" si="45"/>
        <v>0.7052210376886101</v>
      </c>
      <c r="E128" s="13">
        <f t="shared" si="31"/>
        <v>11.424580810555483</v>
      </c>
      <c r="F128" s="19">
        <f t="shared" si="32"/>
        <v>91</v>
      </c>
      <c r="G128" s="4">
        <f t="shared" si="33"/>
        <v>180</v>
      </c>
      <c r="H128" s="3">
        <f t="shared" si="46"/>
        <v>1</v>
      </c>
      <c r="I128" s="4">
        <f t="shared" si="34"/>
        <v>15.9</v>
      </c>
      <c r="J128" s="4">
        <f t="shared" si="35"/>
        <v>7.95</v>
      </c>
      <c r="K128" s="13">
        <f t="shared" si="36"/>
        <v>1</v>
      </c>
      <c r="M128" s="16">
        <v>85</v>
      </c>
      <c r="N128" s="25">
        <f t="shared" si="37"/>
        <v>0.4304530634469327</v>
      </c>
      <c r="O128" s="13">
        <f t="shared" si="38"/>
        <v>6.973339627840309</v>
      </c>
      <c r="P128" s="22">
        <f t="shared" si="39"/>
        <v>0.5592600884904038</v>
      </c>
      <c r="Q128" s="4">
        <f t="shared" si="40"/>
        <v>8.89223540699742</v>
      </c>
      <c r="R128" s="4">
        <f t="shared" si="47"/>
        <v>4.44611770349871</v>
      </c>
      <c r="S128" s="8">
        <f t="shared" si="41"/>
        <v>1.7880768189614138</v>
      </c>
    </row>
    <row r="129" spans="1:19" ht="12.75">
      <c r="A129" s="16">
        <v>86</v>
      </c>
      <c r="B129" s="19">
        <f t="shared" si="29"/>
        <v>90</v>
      </c>
      <c r="C129" s="4">
        <f t="shared" si="30"/>
        <v>179.99999548225452</v>
      </c>
      <c r="D129" s="3">
        <f t="shared" si="45"/>
        <v>0.999999974901414</v>
      </c>
      <c r="E129" s="13">
        <f t="shared" si="31"/>
        <v>16.199999593402907</v>
      </c>
      <c r="F129" s="19">
        <f t="shared" si="32"/>
        <v>92</v>
      </c>
      <c r="G129" s="4">
        <f t="shared" si="33"/>
        <v>180</v>
      </c>
      <c r="H129" s="3">
        <f t="shared" si="46"/>
        <v>1</v>
      </c>
      <c r="I129" s="4">
        <f t="shared" si="34"/>
        <v>15.9</v>
      </c>
      <c r="J129" s="4">
        <f t="shared" si="35"/>
        <v>7.95</v>
      </c>
      <c r="K129" s="13">
        <f t="shared" si="36"/>
        <v>1</v>
      </c>
      <c r="M129" s="16">
        <v>86</v>
      </c>
      <c r="N129" s="25">
        <f t="shared" si="37"/>
        <v>0.5007763320531211</v>
      </c>
      <c r="O129" s="13">
        <f t="shared" si="38"/>
        <v>8.112576579260562</v>
      </c>
      <c r="P129" s="22">
        <f t="shared" si="39"/>
        <v>0.626980302444834</v>
      </c>
      <c r="Q129" s="4">
        <f t="shared" si="40"/>
        <v>9.968986808872861</v>
      </c>
      <c r="R129" s="4">
        <f t="shared" si="47"/>
        <v>4.984493404436431</v>
      </c>
      <c r="S129" s="8">
        <f t="shared" si="41"/>
        <v>1.594946437871526</v>
      </c>
    </row>
    <row r="130" spans="1:19" ht="12.75">
      <c r="A130" s="16">
        <v>87</v>
      </c>
      <c r="B130" s="19">
        <f t="shared" si="29"/>
        <v>91</v>
      </c>
      <c r="C130" s="4">
        <f t="shared" si="30"/>
        <v>180</v>
      </c>
      <c r="D130" s="3">
        <f t="shared" si="45"/>
        <v>1</v>
      </c>
      <c r="E130" s="13">
        <f t="shared" si="31"/>
        <v>16.2</v>
      </c>
      <c r="F130" s="19">
        <f t="shared" si="32"/>
        <v>93</v>
      </c>
      <c r="G130" s="4">
        <f t="shared" si="33"/>
        <v>180</v>
      </c>
      <c r="H130" s="3">
        <f t="shared" si="46"/>
        <v>1</v>
      </c>
      <c r="I130" s="4">
        <f t="shared" si="34"/>
        <v>15.9</v>
      </c>
      <c r="J130" s="4">
        <f t="shared" si="35"/>
        <v>7.95</v>
      </c>
      <c r="K130" s="13">
        <f t="shared" si="36"/>
        <v>1</v>
      </c>
      <c r="M130" s="16">
        <v>87</v>
      </c>
      <c r="N130" s="25">
        <f t="shared" si="37"/>
        <v>0.5909709381807179</v>
      </c>
      <c r="O130" s="13">
        <f t="shared" si="38"/>
        <v>9.57372919852763</v>
      </c>
      <c r="P130" s="22">
        <f t="shared" si="39"/>
        <v>0.7058810633976885</v>
      </c>
      <c r="Q130" s="4">
        <f t="shared" si="40"/>
        <v>11.223508908023248</v>
      </c>
      <c r="R130" s="4">
        <f t="shared" si="47"/>
        <v>5.611754454011624</v>
      </c>
      <c r="S130" s="8">
        <f t="shared" si="41"/>
        <v>1.4166692547135336</v>
      </c>
    </row>
    <row r="131" spans="1:19" ht="12.75">
      <c r="A131" s="16">
        <v>88</v>
      </c>
      <c r="B131" s="19">
        <f t="shared" si="29"/>
        <v>92</v>
      </c>
      <c r="C131" s="4">
        <f t="shared" si="30"/>
        <v>180</v>
      </c>
      <c r="D131" s="3">
        <f t="shared" si="45"/>
        <v>1</v>
      </c>
      <c r="E131" s="13">
        <f t="shared" si="31"/>
        <v>16.2</v>
      </c>
      <c r="F131" s="19">
        <f t="shared" si="32"/>
        <v>94</v>
      </c>
      <c r="G131" s="4">
        <f t="shared" si="33"/>
        <v>180</v>
      </c>
      <c r="H131" s="3">
        <f t="shared" si="46"/>
        <v>1</v>
      </c>
      <c r="I131" s="4">
        <f t="shared" si="34"/>
        <v>15.9</v>
      </c>
      <c r="J131" s="4">
        <f t="shared" si="35"/>
        <v>7.95</v>
      </c>
      <c r="K131" s="13">
        <f t="shared" si="36"/>
        <v>1</v>
      </c>
      <c r="M131" s="16">
        <v>88</v>
      </c>
      <c r="N131" s="25">
        <f t="shared" si="37"/>
        <v>0.7052984032760254</v>
      </c>
      <c r="O131" s="13">
        <f t="shared" si="38"/>
        <v>11.425834133071612</v>
      </c>
      <c r="P131" s="22">
        <f t="shared" si="39"/>
        <v>0.7959048031891898</v>
      </c>
      <c r="Q131" s="4">
        <f t="shared" si="40"/>
        <v>12.654886370708118</v>
      </c>
      <c r="R131" s="4">
        <f t="shared" si="47"/>
        <v>6.327443185354059</v>
      </c>
      <c r="S131" s="8">
        <f t="shared" si="41"/>
        <v>1.2564316687033437</v>
      </c>
    </row>
    <row r="132" spans="1:19" ht="12.75">
      <c r="A132" s="16">
        <v>89</v>
      </c>
      <c r="B132" s="19">
        <f t="shared" si="29"/>
        <v>93</v>
      </c>
      <c r="C132" s="4">
        <f t="shared" si="30"/>
        <v>180</v>
      </c>
      <c r="D132" s="3">
        <f t="shared" si="45"/>
        <v>1</v>
      </c>
      <c r="E132" s="13">
        <f t="shared" si="31"/>
        <v>16.2</v>
      </c>
      <c r="F132" s="19">
        <f t="shared" si="32"/>
        <v>95</v>
      </c>
      <c r="G132" s="4">
        <f t="shared" si="33"/>
        <v>180</v>
      </c>
      <c r="H132" s="3">
        <f t="shared" si="46"/>
        <v>1</v>
      </c>
      <c r="I132" s="4">
        <f t="shared" si="34"/>
        <v>15.9</v>
      </c>
      <c r="J132" s="4">
        <f t="shared" si="35"/>
        <v>7.95</v>
      </c>
      <c r="K132" s="13">
        <f t="shared" si="36"/>
        <v>1</v>
      </c>
      <c r="M132" s="16">
        <v>89</v>
      </c>
      <c r="N132" s="25">
        <f t="shared" si="37"/>
        <v>0.8442927929918373</v>
      </c>
      <c r="O132" s="13">
        <f t="shared" si="38"/>
        <v>13.677543246467765</v>
      </c>
      <c r="P132" s="22">
        <f t="shared" si="39"/>
        <v>0.8952459915507163</v>
      </c>
      <c r="Q132" s="4">
        <f t="shared" si="40"/>
        <v>14.234411265656389</v>
      </c>
      <c r="R132" s="4">
        <f t="shared" si="47"/>
        <v>7.1172056328281945</v>
      </c>
      <c r="S132" s="8">
        <f t="shared" si="41"/>
        <v>1.1170114241649183</v>
      </c>
    </row>
    <row r="133" spans="1:19" ht="13.5" thickBot="1">
      <c r="A133" s="17">
        <v>90</v>
      </c>
      <c r="B133" s="20">
        <f t="shared" si="29"/>
        <v>94</v>
      </c>
      <c r="C133" s="10">
        <f t="shared" si="30"/>
        <v>180</v>
      </c>
      <c r="D133" s="9">
        <f t="shared" si="45"/>
        <v>1</v>
      </c>
      <c r="E133" s="14">
        <f t="shared" si="31"/>
        <v>16.2</v>
      </c>
      <c r="F133" s="20">
        <f t="shared" si="32"/>
        <v>96</v>
      </c>
      <c r="G133" s="10">
        <f t="shared" si="33"/>
        <v>180</v>
      </c>
      <c r="H133" s="9">
        <f t="shared" si="46"/>
        <v>1</v>
      </c>
      <c r="I133" s="10">
        <f t="shared" si="34"/>
        <v>15.9</v>
      </c>
      <c r="J133" s="10">
        <f t="shared" si="35"/>
        <v>7.95</v>
      </c>
      <c r="K133" s="14">
        <f t="shared" si="36"/>
        <v>1</v>
      </c>
      <c r="M133" s="17">
        <v>90</v>
      </c>
      <c r="N133" s="26">
        <f t="shared" si="37"/>
        <v>0.9999999999999993</v>
      </c>
      <c r="O133" s="14">
        <f t="shared" si="38"/>
        <v>16.19999999999999</v>
      </c>
      <c r="P133" s="23">
        <f t="shared" si="39"/>
        <v>0.9999999999999997</v>
      </c>
      <c r="Q133" s="10">
        <f t="shared" si="40"/>
        <v>15.899999999999995</v>
      </c>
      <c r="R133" s="10">
        <f t="shared" si="47"/>
        <v>7.9499999999999975</v>
      </c>
      <c r="S133" s="11">
        <f t="shared" si="41"/>
        <v>1.0000000000000004</v>
      </c>
    </row>
  </sheetData>
  <mergeCells count="15">
    <mergeCell ref="P41:S41"/>
    <mergeCell ref="A40:K40"/>
    <mergeCell ref="M41:M42"/>
    <mergeCell ref="M40:S40"/>
    <mergeCell ref="B41:E41"/>
    <mergeCell ref="F41:K41"/>
    <mergeCell ref="A41:A42"/>
    <mergeCell ref="N41:O41"/>
    <mergeCell ref="A6:B6"/>
    <mergeCell ref="I1:K1"/>
    <mergeCell ref="A8:A10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Chrism</cp:lastModifiedBy>
  <cp:lastPrinted>2011-08-04T21:13:54Z</cp:lastPrinted>
  <dcterms:created xsi:type="dcterms:W3CDTF">2011-08-02T19:09:33Z</dcterms:created>
  <dcterms:modified xsi:type="dcterms:W3CDTF">2011-08-04T21:14:00Z</dcterms:modified>
  <cp:category/>
  <cp:version/>
  <cp:contentType/>
  <cp:contentStatus/>
</cp:coreProperties>
</file>